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48" yWindow="-132" windowWidth="11724" windowHeight="9108" tabRatio="888"/>
  </bookViews>
  <sheets>
    <sheet name="Stavba" sheetId="1" r:id="rId1"/>
    <sheet name="SO 01 1 KL" sheetId="2" r:id="rId2"/>
    <sheet name="SO 01 1 Rek" sheetId="3" r:id="rId3"/>
    <sheet name="SO 01 1 Pol" sheetId="4" r:id="rId4"/>
    <sheet name="SO 01 2 KL" sheetId="5" r:id="rId5"/>
    <sheet name="SO 01 2 Rek" sheetId="6" r:id="rId6"/>
    <sheet name="SO 01 2 Pol" sheetId="7" r:id="rId7"/>
    <sheet name="SO 01 3 KL" sheetId="8" r:id="rId8"/>
    <sheet name="SO 01 3 Rek" sheetId="9" r:id="rId9"/>
    <sheet name="SO 01 3 Pol" sheetId="10" r:id="rId10"/>
    <sheet name="SO 01 4 KL" sheetId="11" r:id="rId11"/>
    <sheet name="SO 01 4 Rek" sheetId="12" r:id="rId12"/>
    <sheet name="SO 01 4 Pol" sheetId="13" r:id="rId13"/>
    <sheet name="SO 01 5 KL" sheetId="14" r:id="rId14"/>
    <sheet name="SO 01 5 Rek" sheetId="15" r:id="rId15"/>
    <sheet name="SO 01 5 Pol" sheetId="16" r:id="rId16"/>
    <sheet name="SO 01 6 KL" sheetId="17" r:id="rId17"/>
    <sheet name="SO 01 6 Rek" sheetId="18" r:id="rId18"/>
    <sheet name="SO 01 6 Pol" sheetId="19" r:id="rId19"/>
    <sheet name="SO 01 7 KL" sheetId="20" r:id="rId20"/>
    <sheet name="SO 01 7 Rek" sheetId="21" r:id="rId21"/>
    <sheet name="SO 01 7 Pol" sheetId="22" r:id="rId22"/>
    <sheet name="SO 01 8 KL" sheetId="23" r:id="rId23"/>
    <sheet name="SO 01 8 Rek" sheetId="24" r:id="rId24"/>
    <sheet name="SO 01 8 Pol" sheetId="25" r:id="rId25"/>
  </sheets>
  <definedNames>
    <definedName name="CelkemObjekty" localSheetId="0">Stavba!$F$31</definedName>
    <definedName name="CisloStavby" localSheetId="0">Stavba!$D$5</definedName>
    <definedName name="dadresa" localSheetId="0">Stavba!$D$8</definedName>
    <definedName name="DIČ" localSheetId="0">Stavba!$K$8</definedName>
    <definedName name="dmisto" localSheetId="0">Stavba!$D$9</definedName>
    <definedName name="dpsc" localSheetId="0">Stavba!$C$9</definedName>
    <definedName name="IČO" localSheetId="0">Stavba!$K$7</definedName>
    <definedName name="NazevObjektu" localSheetId="0">Stavba!$C$29</definedName>
    <definedName name="NazevStavby" localSheetId="0">Stavba!$E$5</definedName>
    <definedName name="_xlnm.Print_Titles" localSheetId="3">'SO 01 1 Pol'!$1:$6</definedName>
    <definedName name="_xlnm.Print_Titles" localSheetId="2">'SO 01 1 Rek'!$1:$6</definedName>
    <definedName name="_xlnm.Print_Titles" localSheetId="6">'SO 01 2 Pol'!$1:$6</definedName>
    <definedName name="_xlnm.Print_Titles" localSheetId="5">'SO 01 2 Rek'!$1:$6</definedName>
    <definedName name="_xlnm.Print_Titles" localSheetId="9">'SO 01 3 Pol'!$1:$6</definedName>
    <definedName name="_xlnm.Print_Titles" localSheetId="8">'SO 01 3 Rek'!$1:$6</definedName>
    <definedName name="_xlnm.Print_Titles" localSheetId="12">'SO 01 4 Pol'!$1:$6</definedName>
    <definedName name="_xlnm.Print_Titles" localSheetId="11">'SO 01 4 Rek'!$1:$6</definedName>
    <definedName name="_xlnm.Print_Titles" localSheetId="15">'SO 01 5 Pol'!$1:$6</definedName>
    <definedName name="_xlnm.Print_Titles" localSheetId="14">'SO 01 5 Rek'!$1:$6</definedName>
    <definedName name="_xlnm.Print_Titles" localSheetId="18">'SO 01 6 Pol'!$1:$6</definedName>
    <definedName name="_xlnm.Print_Titles" localSheetId="17">'SO 01 6 Rek'!$1:$6</definedName>
    <definedName name="_xlnm.Print_Titles" localSheetId="21">'SO 01 7 Pol'!$1:$6</definedName>
    <definedName name="_xlnm.Print_Titles" localSheetId="20">'SO 01 7 Rek'!$1:$6</definedName>
    <definedName name="_xlnm.Print_Titles" localSheetId="24">'SO 01 8 Pol'!$1:$6</definedName>
    <definedName name="_xlnm.Print_Titles" localSheetId="23">'SO 01 8 Rek'!$1:$6</definedName>
    <definedName name="Objednatel" localSheetId="0">Stavba!$D$11</definedName>
    <definedName name="Objekt" localSheetId="0">Stavba!$B$29</definedName>
    <definedName name="_xlnm.Print_Area" localSheetId="1">'SO 01 1 KL'!$A$1:$G$45</definedName>
    <definedName name="_xlnm.Print_Area" localSheetId="3">'SO 01 1 Pol'!$A$1:$K$23</definedName>
    <definedName name="_xlnm.Print_Area" localSheetId="2">'SO 01 1 Rek'!$A$1:$I$23</definedName>
    <definedName name="_xlnm.Print_Area" localSheetId="4">'SO 01 2 KL'!$A$1:$G$45</definedName>
    <definedName name="_xlnm.Print_Area" localSheetId="6">'SO 01 2 Pol'!$A$1:$K$1043</definedName>
    <definedName name="_xlnm.Print_Area" localSheetId="5">'SO 01 2 Rek'!$A$1:$I$56</definedName>
    <definedName name="_xlnm.Print_Area" localSheetId="7">'SO 01 3 KL'!$A$1:$G$45</definedName>
    <definedName name="_xlnm.Print_Area" localSheetId="9">'SO 01 3 Pol'!$A$1:$K$102</definedName>
    <definedName name="_xlnm.Print_Area" localSheetId="8">'SO 01 3 Rek'!$A$1:$I$30</definedName>
    <definedName name="_xlnm.Print_Area" localSheetId="10">'SO 01 4 KL'!$A$1:$G$45</definedName>
    <definedName name="_xlnm.Print_Area" localSheetId="12">'SO 01 4 Pol'!$A$1:$K$158</definedName>
    <definedName name="_xlnm.Print_Area" localSheetId="11">'SO 01 4 Rek'!$A$1:$I$31</definedName>
    <definedName name="_xlnm.Print_Area" localSheetId="13">'SO 01 5 KL'!$A$1:$G$45</definedName>
    <definedName name="_xlnm.Print_Area" localSheetId="15">'SO 01 5 Pol'!$A$1:$K$79</definedName>
    <definedName name="_xlnm.Print_Area" localSheetId="14">'SO 01 5 Rek'!$A$1:$I$27</definedName>
    <definedName name="_xlnm.Print_Area" localSheetId="16">'SO 01 6 KL'!$A$1:$G$45</definedName>
    <definedName name="_xlnm.Print_Area" localSheetId="18">'SO 01 6 Pol'!$A$1:$K$186</definedName>
    <definedName name="_xlnm.Print_Area" localSheetId="17">'SO 01 6 Rek'!$A$1:$I$30</definedName>
    <definedName name="_xlnm.Print_Area" localSheetId="19">'SO 01 7 KL'!$A$1:$G$45</definedName>
    <definedName name="_xlnm.Print_Area" localSheetId="21">'SO 01 7 Pol'!$A$1:$K$61</definedName>
    <definedName name="_xlnm.Print_Area" localSheetId="20">'SO 01 7 Rek'!$A$1:$I$29</definedName>
    <definedName name="_xlnm.Print_Area" localSheetId="22">'SO 01 8 KL'!$A$1:$G$45</definedName>
    <definedName name="_xlnm.Print_Area" localSheetId="24">'SO 01 8 Pol'!$A$1:$K$131</definedName>
    <definedName name="_xlnm.Print_Area" localSheetId="23">'SO 01 8 Rek'!$A$1:$I$29</definedName>
    <definedName name="_xlnm.Print_Area" localSheetId="0">Stavba!$B$1:$J$119</definedName>
    <definedName name="odic" localSheetId="0">Stavba!$K$12</definedName>
    <definedName name="oico" localSheetId="0">Stavba!$K$11</definedName>
    <definedName name="omisto" localSheetId="0">Stavba!$D$13</definedName>
    <definedName name="onazev" localSheetId="0">Stavba!$D$12</definedName>
    <definedName name="opsc" localSheetId="0">Stavba!$C$13</definedName>
    <definedName name="SazbaDPH1" localSheetId="0">Stavba!$D$19</definedName>
    <definedName name="SazbaDPH2" localSheetId="0">Stavba!$D$21</definedName>
    <definedName name="solver_lin" localSheetId="3" hidden="1">0</definedName>
    <definedName name="solver_lin" localSheetId="6" hidden="1">0</definedName>
    <definedName name="solver_lin" localSheetId="9" hidden="1">0</definedName>
    <definedName name="solver_lin" localSheetId="12" hidden="1">0</definedName>
    <definedName name="solver_lin" localSheetId="15" hidden="1">0</definedName>
    <definedName name="solver_lin" localSheetId="18" hidden="1">0</definedName>
    <definedName name="solver_lin" localSheetId="21" hidden="1">0</definedName>
    <definedName name="solver_lin" localSheetId="24" hidden="1">0</definedName>
    <definedName name="solver_num" localSheetId="3" hidden="1">0</definedName>
    <definedName name="solver_num" localSheetId="6" hidden="1">0</definedName>
    <definedName name="solver_num" localSheetId="9" hidden="1">0</definedName>
    <definedName name="solver_num" localSheetId="12" hidden="1">0</definedName>
    <definedName name="solver_num" localSheetId="15" hidden="1">0</definedName>
    <definedName name="solver_num" localSheetId="18" hidden="1">0</definedName>
    <definedName name="solver_num" localSheetId="21" hidden="1">0</definedName>
    <definedName name="solver_num" localSheetId="24" hidden="1">0</definedName>
    <definedName name="solver_opt" localSheetId="3" hidden="1">'SO 01 1 Pol'!#REF!</definedName>
    <definedName name="solver_opt" localSheetId="6" hidden="1">'SO 01 2 Pol'!#REF!</definedName>
    <definedName name="solver_opt" localSheetId="9" hidden="1">'SO 01 3 Pol'!#REF!</definedName>
    <definedName name="solver_opt" localSheetId="12" hidden="1">'SO 01 4 Pol'!#REF!</definedName>
    <definedName name="solver_opt" localSheetId="15" hidden="1">'SO 01 5 Pol'!#REF!</definedName>
    <definedName name="solver_opt" localSheetId="18" hidden="1">'SO 01 6 Pol'!#REF!</definedName>
    <definedName name="solver_opt" localSheetId="21" hidden="1">'SO 01 7 Pol'!#REF!</definedName>
    <definedName name="solver_opt" localSheetId="24" hidden="1">'SO 01 8 Pol'!#REF!</definedName>
    <definedName name="solver_typ" localSheetId="3" hidden="1">1</definedName>
    <definedName name="solver_typ" localSheetId="6" hidden="1">1</definedName>
    <definedName name="solver_typ" localSheetId="9" hidden="1">1</definedName>
    <definedName name="solver_typ" localSheetId="12" hidden="1">1</definedName>
    <definedName name="solver_typ" localSheetId="15" hidden="1">1</definedName>
    <definedName name="solver_typ" localSheetId="18" hidden="1">1</definedName>
    <definedName name="solver_typ" localSheetId="21" hidden="1">1</definedName>
    <definedName name="solver_typ" localSheetId="24" hidden="1">1</definedName>
    <definedName name="solver_val" localSheetId="3" hidden="1">0</definedName>
    <definedName name="solver_val" localSheetId="6" hidden="1">0</definedName>
    <definedName name="solver_val" localSheetId="9" hidden="1">0</definedName>
    <definedName name="solver_val" localSheetId="12" hidden="1">0</definedName>
    <definedName name="solver_val" localSheetId="15" hidden="1">0</definedName>
    <definedName name="solver_val" localSheetId="18" hidden="1">0</definedName>
    <definedName name="solver_val" localSheetId="21" hidden="1">0</definedName>
    <definedName name="solver_val" localSheetId="24" hidden="1">0</definedName>
    <definedName name="SoucetDilu" localSheetId="0">Stavba!$F$100:$J$100</definedName>
    <definedName name="StavbaCelkem" localSheetId="0">Stavba!$H$31</definedName>
    <definedName name="Zhotovitel" localSheetId="0">Stavba!$D$7</definedName>
  </definedNames>
  <calcPr calcId="124519"/>
</workbook>
</file>

<file path=xl/calcChain.xml><?xml version="1.0" encoding="utf-8"?>
<calcChain xmlns="http://schemas.openxmlformats.org/spreadsheetml/2006/main">
  <c r="G38" i="7"/>
  <c r="G35"/>
  <c r="G32"/>
  <c r="G24"/>
  <c r="I27" i="24"/>
  <c r="D21" i="23"/>
  <c r="I26" i="24"/>
  <c r="G21" i="23" s="1"/>
  <c r="D20"/>
  <c r="I25" i="24"/>
  <c r="G20" i="23" s="1"/>
  <c r="D19"/>
  <c r="I24" i="24"/>
  <c r="G19" i="23" s="1"/>
  <c r="D18"/>
  <c r="I23" i="24"/>
  <c r="G18" i="23" s="1"/>
  <c r="D17"/>
  <c r="I22" i="24"/>
  <c r="G17" i="23" s="1"/>
  <c r="D16"/>
  <c r="I21" i="24"/>
  <c r="G16" i="23" s="1"/>
  <c r="D15"/>
  <c r="I20" i="24"/>
  <c r="G15" i="23" s="1"/>
  <c r="BE130" i="25"/>
  <c r="BD130"/>
  <c r="BC130"/>
  <c r="BB130"/>
  <c r="K130"/>
  <c r="I130"/>
  <c r="G130"/>
  <c r="BA130" s="1"/>
  <c r="BE129"/>
  <c r="BD129"/>
  <c r="BC129"/>
  <c r="BB129"/>
  <c r="K129"/>
  <c r="I129"/>
  <c r="G129"/>
  <c r="BA129" s="1"/>
  <c r="BE128"/>
  <c r="BD128"/>
  <c r="BC128"/>
  <c r="BB128"/>
  <c r="K128"/>
  <c r="I128"/>
  <c r="G128"/>
  <c r="BA128" s="1"/>
  <c r="BE127"/>
  <c r="BD127"/>
  <c r="BC127"/>
  <c r="BB127"/>
  <c r="K127"/>
  <c r="I127"/>
  <c r="G127"/>
  <c r="BA127" s="1"/>
  <c r="BE126"/>
  <c r="BD126"/>
  <c r="BC126"/>
  <c r="BB126"/>
  <c r="K126"/>
  <c r="I126"/>
  <c r="G126"/>
  <c r="BA126" s="1"/>
  <c r="BE125"/>
  <c r="BD125"/>
  <c r="BC125"/>
  <c r="BB125"/>
  <c r="K125"/>
  <c r="I125"/>
  <c r="G125"/>
  <c r="BA125" s="1"/>
  <c r="BE124"/>
  <c r="BD124"/>
  <c r="BC124"/>
  <c r="BB124"/>
  <c r="K124"/>
  <c r="I124"/>
  <c r="G124"/>
  <c r="BA124" s="1"/>
  <c r="BA131" s="1"/>
  <c r="E14" i="24" s="1"/>
  <c r="B14"/>
  <c r="A14"/>
  <c r="BE131" i="25"/>
  <c r="I14" i="24" s="1"/>
  <c r="BD131" i="25"/>
  <c r="H14" i="24" s="1"/>
  <c r="BC131" i="25"/>
  <c r="G14" i="24" s="1"/>
  <c r="BB131" i="25"/>
  <c r="F14" i="24" s="1"/>
  <c r="K131" i="25"/>
  <c r="I131"/>
  <c r="G131"/>
  <c r="BE121"/>
  <c r="BD121"/>
  <c r="BC121"/>
  <c r="BA121"/>
  <c r="K121"/>
  <c r="I121"/>
  <c r="G121"/>
  <c r="BB121" s="1"/>
  <c r="BE119"/>
  <c r="BD119"/>
  <c r="BC119"/>
  <c r="BA119"/>
  <c r="K119"/>
  <c r="I119"/>
  <c r="G119"/>
  <c r="BB119" s="1"/>
  <c r="BE117"/>
  <c r="BD117"/>
  <c r="BC117"/>
  <c r="BA117"/>
  <c r="K117"/>
  <c r="I117"/>
  <c r="G117"/>
  <c r="BB117" s="1"/>
  <c r="BE116"/>
  <c r="BD116"/>
  <c r="BC116"/>
  <c r="BA116"/>
  <c r="K116"/>
  <c r="I116"/>
  <c r="G116"/>
  <c r="BB116" s="1"/>
  <c r="BB122" s="1"/>
  <c r="F13" i="24" s="1"/>
  <c r="B13"/>
  <c r="A13"/>
  <c r="BE122" i="25"/>
  <c r="I13" i="24" s="1"/>
  <c r="BD122" i="25"/>
  <c r="H13" i="24" s="1"/>
  <c r="BC122" i="25"/>
  <c r="G13" i="24" s="1"/>
  <c r="BA122" i="25"/>
  <c r="E13" i="24" s="1"/>
  <c r="K122" i="25"/>
  <c r="I122"/>
  <c r="G122"/>
  <c r="BE113"/>
  <c r="BD113"/>
  <c r="BC113"/>
  <c r="BB113"/>
  <c r="K113"/>
  <c r="I113"/>
  <c r="G113"/>
  <c r="BA113" s="1"/>
  <c r="BA114" s="1"/>
  <c r="E12" i="24" s="1"/>
  <c r="B12"/>
  <c r="A12"/>
  <c r="BE114" i="25"/>
  <c r="I12" i="24" s="1"/>
  <c r="BD114" i="25"/>
  <c r="H12" i="24" s="1"/>
  <c r="BC114" i="25"/>
  <c r="G12" i="24" s="1"/>
  <c r="BB114" i="25"/>
  <c r="F12" i="24" s="1"/>
  <c r="K114" i="25"/>
  <c r="I114"/>
  <c r="G114"/>
  <c r="BE108"/>
  <c r="BD108"/>
  <c r="BC108"/>
  <c r="BB108"/>
  <c r="K108"/>
  <c r="I108"/>
  <c r="G108"/>
  <c r="BA108" s="1"/>
  <c r="BA111" s="1"/>
  <c r="E11" i="24" s="1"/>
  <c r="B11"/>
  <c r="A11"/>
  <c r="BE111" i="25"/>
  <c r="I11" i="24" s="1"/>
  <c r="BD111" i="25"/>
  <c r="H11" i="24" s="1"/>
  <c r="BC111" i="25"/>
  <c r="G11" i="24" s="1"/>
  <c r="BB111" i="25"/>
  <c r="F11" i="24" s="1"/>
  <c r="K111" i="25"/>
  <c r="I111"/>
  <c r="G111"/>
  <c r="BE105"/>
  <c r="BD105"/>
  <c r="BC105"/>
  <c r="BB105"/>
  <c r="K105"/>
  <c r="I105"/>
  <c r="G105"/>
  <c r="BA105" s="1"/>
  <c r="BE104"/>
  <c r="BD104"/>
  <c r="BC104"/>
  <c r="BB104"/>
  <c r="K104"/>
  <c r="I104"/>
  <c r="G104"/>
  <c r="BA104" s="1"/>
  <c r="BE103"/>
  <c r="BD103"/>
  <c r="BC103"/>
  <c r="BB103"/>
  <c r="K103"/>
  <c r="I103"/>
  <c r="G103"/>
  <c r="BA103" s="1"/>
  <c r="BE102"/>
  <c r="BD102"/>
  <c r="BC102"/>
  <c r="BB102"/>
  <c r="K102"/>
  <c r="I102"/>
  <c r="G102"/>
  <c r="BA102" s="1"/>
  <c r="BE100"/>
  <c r="BD100"/>
  <c r="BC100"/>
  <c r="BB100"/>
  <c r="K100"/>
  <c r="I100"/>
  <c r="G100"/>
  <c r="BA100" s="1"/>
  <c r="BE97"/>
  <c r="BD97"/>
  <c r="BC97"/>
  <c r="BB97"/>
  <c r="K97"/>
  <c r="I97"/>
  <c r="G97"/>
  <c r="BA97" s="1"/>
  <c r="BE94"/>
  <c r="BD94"/>
  <c r="BC94"/>
  <c r="BB94"/>
  <c r="K94"/>
  <c r="I94"/>
  <c r="G94"/>
  <c r="BA94" s="1"/>
  <c r="BE91"/>
  <c r="BD91"/>
  <c r="BC91"/>
  <c r="BB91"/>
  <c r="K91"/>
  <c r="I91"/>
  <c r="G91"/>
  <c r="BA91" s="1"/>
  <c r="BE90"/>
  <c r="BD90"/>
  <c r="BC90"/>
  <c r="BB90"/>
  <c r="K90"/>
  <c r="I90"/>
  <c r="G90"/>
  <c r="BA90" s="1"/>
  <c r="BE88"/>
  <c r="BD88"/>
  <c r="BC88"/>
  <c r="BB88"/>
  <c r="K88"/>
  <c r="I88"/>
  <c r="G88"/>
  <c r="BA88" s="1"/>
  <c r="BA106" s="1"/>
  <c r="E10" i="24" s="1"/>
  <c r="B10"/>
  <c r="A10"/>
  <c r="BE106" i="25"/>
  <c r="I10" i="24" s="1"/>
  <c r="BD106" i="25"/>
  <c r="H10" i="24" s="1"/>
  <c r="BC106" i="25"/>
  <c r="G10" i="24" s="1"/>
  <c r="BB106" i="25"/>
  <c r="F10" i="24" s="1"/>
  <c r="K106" i="25"/>
  <c r="I106"/>
  <c r="G106"/>
  <c r="BE83"/>
  <c r="BD83"/>
  <c r="BC83"/>
  <c r="BB83"/>
  <c r="K83"/>
  <c r="I83"/>
  <c r="G83"/>
  <c r="BA83" s="1"/>
  <c r="BE80"/>
  <c r="BD80"/>
  <c r="BC80"/>
  <c r="BB80"/>
  <c r="K80"/>
  <c r="I80"/>
  <c r="G80"/>
  <c r="BA80" s="1"/>
  <c r="BE77"/>
  <c r="BD77"/>
  <c r="BC77"/>
  <c r="BB77"/>
  <c r="K77"/>
  <c r="I77"/>
  <c r="G77"/>
  <c r="BA77" s="1"/>
  <c r="BE74"/>
  <c r="BD74"/>
  <c r="BC74"/>
  <c r="BB74"/>
  <c r="K74"/>
  <c r="I74"/>
  <c r="G74"/>
  <c r="BA74" s="1"/>
  <c r="BE71"/>
  <c r="BD71"/>
  <c r="BC71"/>
  <c r="BB71"/>
  <c r="K71"/>
  <c r="I71"/>
  <c r="G71"/>
  <c r="BA71" s="1"/>
  <c r="BE69"/>
  <c r="BD69"/>
  <c r="BC69"/>
  <c r="BB69"/>
  <c r="K69"/>
  <c r="I69"/>
  <c r="G69"/>
  <c r="BA69" s="1"/>
  <c r="BE67"/>
  <c r="BD67"/>
  <c r="BC67"/>
  <c r="BB67"/>
  <c r="K67"/>
  <c r="I67"/>
  <c r="G67"/>
  <c r="BA67" s="1"/>
  <c r="BA86" s="1"/>
  <c r="E9" i="24" s="1"/>
  <c r="B9"/>
  <c r="A9"/>
  <c r="BE86" i="25"/>
  <c r="I9" i="24" s="1"/>
  <c r="BD86" i="25"/>
  <c r="H9" i="24" s="1"/>
  <c r="BC86" i="25"/>
  <c r="G9" i="24" s="1"/>
  <c r="BB86" i="25"/>
  <c r="F9" i="24" s="1"/>
  <c r="K86" i="25"/>
  <c r="I86"/>
  <c r="G86"/>
  <c r="BE62"/>
  <c r="BD62"/>
  <c r="BC62"/>
  <c r="BB62"/>
  <c r="K62"/>
  <c r="I62"/>
  <c r="G62"/>
  <c r="BA62" s="1"/>
  <c r="BE59"/>
  <c r="BD59"/>
  <c r="BC59"/>
  <c r="BB59"/>
  <c r="K59"/>
  <c r="I59"/>
  <c r="G59"/>
  <c r="BA59" s="1"/>
  <c r="BE54"/>
  <c r="BD54"/>
  <c r="BC54"/>
  <c r="BB54"/>
  <c r="K54"/>
  <c r="I54"/>
  <c r="G54"/>
  <c r="BA54" s="1"/>
  <c r="BE51"/>
  <c r="BD51"/>
  <c r="BC51"/>
  <c r="BB51"/>
  <c r="K51"/>
  <c r="I51"/>
  <c r="G51"/>
  <c r="BA51" s="1"/>
  <c r="BE49"/>
  <c r="BD49"/>
  <c r="BC49"/>
  <c r="BB49"/>
  <c r="K49"/>
  <c r="I49"/>
  <c r="G49"/>
  <c r="BA49" s="1"/>
  <c r="BE47"/>
  <c r="BD47"/>
  <c r="BC47"/>
  <c r="BB47"/>
  <c r="K47"/>
  <c r="I47"/>
  <c r="G47"/>
  <c r="BA47" s="1"/>
  <c r="BE45"/>
  <c r="BD45"/>
  <c r="BC45"/>
  <c r="BB45"/>
  <c r="K45"/>
  <c r="I45"/>
  <c r="G45"/>
  <c r="BA45" s="1"/>
  <c r="BE41"/>
  <c r="BD41"/>
  <c r="BC41"/>
  <c r="BB41"/>
  <c r="K41"/>
  <c r="I41"/>
  <c r="G41"/>
  <c r="BA41" s="1"/>
  <c r="BE39"/>
  <c r="BD39"/>
  <c r="BC39"/>
  <c r="BB39"/>
  <c r="K39"/>
  <c r="I39"/>
  <c r="G39"/>
  <c r="BA39" s="1"/>
  <c r="BE37"/>
  <c r="BD37"/>
  <c r="BC37"/>
  <c r="BB37"/>
  <c r="K37"/>
  <c r="I37"/>
  <c r="G37"/>
  <c r="BA37" s="1"/>
  <c r="BE32"/>
  <c r="BD32"/>
  <c r="BC32"/>
  <c r="BB32"/>
  <c r="K32"/>
  <c r="I32"/>
  <c r="G32"/>
  <c r="BA32" s="1"/>
  <c r="BE31"/>
  <c r="BD31"/>
  <c r="BC31"/>
  <c r="BB31"/>
  <c r="K31"/>
  <c r="I31"/>
  <c r="G31"/>
  <c r="BA31" s="1"/>
  <c r="BE26"/>
  <c r="BD26"/>
  <c r="BC26"/>
  <c r="BB26"/>
  <c r="K26"/>
  <c r="I26"/>
  <c r="G26"/>
  <c r="BA26" s="1"/>
  <c r="BA65" s="1"/>
  <c r="E8" i="24" s="1"/>
  <c r="B8"/>
  <c r="A8"/>
  <c r="BE65" i="25"/>
  <c r="I8" i="24" s="1"/>
  <c r="BD65" i="25"/>
  <c r="H8" i="24" s="1"/>
  <c r="BC65" i="25"/>
  <c r="G8" i="24" s="1"/>
  <c r="BB65" i="25"/>
  <c r="F8" i="24" s="1"/>
  <c r="K65" i="25"/>
  <c r="I65"/>
  <c r="G65"/>
  <c r="BE23"/>
  <c r="BD23"/>
  <c r="BC23"/>
  <c r="BB23"/>
  <c r="K23"/>
  <c r="I23"/>
  <c r="G23"/>
  <c r="BA23" s="1"/>
  <c r="BE22"/>
  <c r="BD22"/>
  <c r="BC22"/>
  <c r="BB22"/>
  <c r="K22"/>
  <c r="I22"/>
  <c r="G22"/>
  <c r="BA22" s="1"/>
  <c r="BE21"/>
  <c r="BD21"/>
  <c r="BC21"/>
  <c r="BB21"/>
  <c r="K21"/>
  <c r="I21"/>
  <c r="G21"/>
  <c r="BA21" s="1"/>
  <c r="BE20"/>
  <c r="BD20"/>
  <c r="BC20"/>
  <c r="BB20"/>
  <c r="K20"/>
  <c r="I20"/>
  <c r="G20"/>
  <c r="BA20" s="1"/>
  <c r="BE14"/>
  <c r="BD14"/>
  <c r="BC14"/>
  <c r="BB14"/>
  <c r="K14"/>
  <c r="I14"/>
  <c r="G14"/>
  <c r="BA14" s="1"/>
  <c r="BE13"/>
  <c r="BD13"/>
  <c r="BC13"/>
  <c r="BB13"/>
  <c r="K13"/>
  <c r="I13"/>
  <c r="G13"/>
  <c r="BA13" s="1"/>
  <c r="BE12"/>
  <c r="BD12"/>
  <c r="BC12"/>
  <c r="BB12"/>
  <c r="K12"/>
  <c r="I12"/>
  <c r="G12"/>
  <c r="BA12" s="1"/>
  <c r="BE11"/>
  <c r="BD11"/>
  <c r="BC11"/>
  <c r="BB11"/>
  <c r="K11"/>
  <c r="I11"/>
  <c r="G11"/>
  <c r="BA11" s="1"/>
  <c r="BE10"/>
  <c r="BD10"/>
  <c r="BC10"/>
  <c r="BB10"/>
  <c r="K10"/>
  <c r="I10"/>
  <c r="G10"/>
  <c r="BA10" s="1"/>
  <c r="BE8"/>
  <c r="BD8"/>
  <c r="BC8"/>
  <c r="BB8"/>
  <c r="K8"/>
  <c r="I8"/>
  <c r="G8"/>
  <c r="BA8" s="1"/>
  <c r="BA24" s="1"/>
  <c r="E7" i="24" s="1"/>
  <c r="E15" s="1"/>
  <c r="C15" i="23" s="1"/>
  <c r="B7" i="24"/>
  <c r="A7"/>
  <c r="BE24" i="25"/>
  <c r="I7" i="24" s="1"/>
  <c r="I15" s="1"/>
  <c r="C21" i="23" s="1"/>
  <c r="BD24" i="25"/>
  <c r="H7" i="24" s="1"/>
  <c r="H15" s="1"/>
  <c r="C17" i="23" s="1"/>
  <c r="BC24" i="25"/>
  <c r="G7" i="24" s="1"/>
  <c r="G15" s="1"/>
  <c r="C18" i="23" s="1"/>
  <c r="BB24" i="25"/>
  <c r="F7" i="24" s="1"/>
  <c r="F15" s="1"/>
  <c r="C16" i="23" s="1"/>
  <c r="K24" i="25"/>
  <c r="I24"/>
  <c r="G24"/>
  <c r="E4"/>
  <c r="F3"/>
  <c r="C33" i="23"/>
  <c r="F33" s="1"/>
  <c r="C31"/>
  <c r="G7"/>
  <c r="I27" i="21"/>
  <c r="D21" i="20"/>
  <c r="I26" i="21"/>
  <c r="G21" i="20" s="1"/>
  <c r="D20"/>
  <c r="I25" i="21"/>
  <c r="G20" i="20" s="1"/>
  <c r="D19"/>
  <c r="I24" i="21"/>
  <c r="G19" i="20" s="1"/>
  <c r="D18"/>
  <c r="I23" i="21"/>
  <c r="G18" i="20" s="1"/>
  <c r="D17"/>
  <c r="I22" i="21"/>
  <c r="G17" i="20" s="1"/>
  <c r="D16"/>
  <c r="I21" i="21"/>
  <c r="G16" i="20" s="1"/>
  <c r="D15"/>
  <c r="I20" i="21"/>
  <c r="G15" i="20" s="1"/>
  <c r="BE60" i="22"/>
  <c r="BD60"/>
  <c r="BC60"/>
  <c r="BA60"/>
  <c r="K60"/>
  <c r="I60"/>
  <c r="G60"/>
  <c r="BB60" s="1"/>
  <c r="BE58"/>
  <c r="BD58"/>
  <c r="BC58"/>
  <c r="BA58"/>
  <c r="K58"/>
  <c r="I58"/>
  <c r="G58"/>
  <c r="BB58" s="1"/>
  <c r="BE57"/>
  <c r="BD57"/>
  <c r="BC57"/>
  <c r="BA57"/>
  <c r="K57"/>
  <c r="I57"/>
  <c r="G57"/>
  <c r="BB57" s="1"/>
  <c r="BE56"/>
  <c r="BD56"/>
  <c r="BC56"/>
  <c r="BA56"/>
  <c r="K56"/>
  <c r="I56"/>
  <c r="G56"/>
  <c r="BB56" s="1"/>
  <c r="BE54"/>
  <c r="BD54"/>
  <c r="BC54"/>
  <c r="BA54"/>
  <c r="K54"/>
  <c r="I54"/>
  <c r="G54"/>
  <c r="BB54" s="1"/>
  <c r="BE52"/>
  <c r="BD52"/>
  <c r="BC52"/>
  <c r="BA52"/>
  <c r="K52"/>
  <c r="I52"/>
  <c r="G52"/>
  <c r="BB52" s="1"/>
  <c r="BE51"/>
  <c r="BD51"/>
  <c r="BC51"/>
  <c r="BA51"/>
  <c r="K51"/>
  <c r="I51"/>
  <c r="G51"/>
  <c r="BB51" s="1"/>
  <c r="BB61" s="1"/>
  <c r="F14" i="21" s="1"/>
  <c r="B14"/>
  <c r="A14"/>
  <c r="BE61" i="22"/>
  <c r="I14" i="21" s="1"/>
  <c r="BD61" i="22"/>
  <c r="H14" i="21" s="1"/>
  <c r="BC61" i="22"/>
  <c r="G14" i="21" s="1"/>
  <c r="BA61" i="22"/>
  <c r="E14" i="21" s="1"/>
  <c r="K61" i="22"/>
  <c r="I61"/>
  <c r="G61"/>
  <c r="BE48"/>
  <c r="BD48"/>
  <c r="BC48"/>
  <c r="BB48"/>
  <c r="K48"/>
  <c r="I48"/>
  <c r="G48"/>
  <c r="BA48" s="1"/>
  <c r="BA49" s="1"/>
  <c r="E13" i="21" s="1"/>
  <c r="B13"/>
  <c r="A13"/>
  <c r="BE49" i="22"/>
  <c r="I13" i="21" s="1"/>
  <c r="BD49" i="22"/>
  <c r="H13" i="21" s="1"/>
  <c r="BC49" i="22"/>
  <c r="G13" i="21" s="1"/>
  <c r="BB49" i="22"/>
  <c r="F13" i="21" s="1"/>
  <c r="K49" i="22"/>
  <c r="I49"/>
  <c r="G49"/>
  <c r="BE45"/>
  <c r="BD45"/>
  <c r="BC45"/>
  <c r="BB45"/>
  <c r="K45"/>
  <c r="I45"/>
  <c r="G45"/>
  <c r="BA45" s="1"/>
  <c r="BE44"/>
  <c r="BD44"/>
  <c r="BC44"/>
  <c r="BB44"/>
  <c r="K44"/>
  <c r="I44"/>
  <c r="G44"/>
  <c r="BA44" s="1"/>
  <c r="BE41"/>
  <c r="BD41"/>
  <c r="BC41"/>
  <c r="BB41"/>
  <c r="K41"/>
  <c r="I41"/>
  <c r="G41"/>
  <c r="BA41" s="1"/>
  <c r="BA46" s="1"/>
  <c r="E12" i="21" s="1"/>
  <c r="B12"/>
  <c r="A12"/>
  <c r="BE46" i="22"/>
  <c r="I12" i="21" s="1"/>
  <c r="BD46" i="22"/>
  <c r="H12" i="21" s="1"/>
  <c r="BC46" i="22"/>
  <c r="G12" i="21" s="1"/>
  <c r="BB46" i="22"/>
  <c r="F12" i="21" s="1"/>
  <c r="K46" i="22"/>
  <c r="I46"/>
  <c r="G46"/>
  <c r="BE36"/>
  <c r="BD36"/>
  <c r="BC36"/>
  <c r="BB36"/>
  <c r="K36"/>
  <c r="I36"/>
  <c r="G36"/>
  <c r="BA36" s="1"/>
  <c r="BE35"/>
  <c r="BD35"/>
  <c r="BC35"/>
  <c r="BB35"/>
  <c r="K35"/>
  <c r="I35"/>
  <c r="G35"/>
  <c r="BA35" s="1"/>
  <c r="BE34"/>
  <c r="BD34"/>
  <c r="BC34"/>
  <c r="BB34"/>
  <c r="K34"/>
  <c r="I34"/>
  <c r="G34"/>
  <c r="BA34" s="1"/>
  <c r="BE32"/>
  <c r="BD32"/>
  <c r="BC32"/>
  <c r="BB32"/>
  <c r="K32"/>
  <c r="I32"/>
  <c r="G32"/>
  <c r="BA32" s="1"/>
  <c r="BA39" s="1"/>
  <c r="E11" i="21" s="1"/>
  <c r="B11"/>
  <c r="A11"/>
  <c r="BE39" i="22"/>
  <c r="I11" i="21" s="1"/>
  <c r="BD39" i="22"/>
  <c r="H11" i="21" s="1"/>
  <c r="BC39" i="22"/>
  <c r="G11" i="21" s="1"/>
  <c r="BB39" i="22"/>
  <c r="F11" i="21" s="1"/>
  <c r="K39" i="22"/>
  <c r="I39"/>
  <c r="G39"/>
  <c r="BE28"/>
  <c r="BD28"/>
  <c r="BC28"/>
  <c r="BB28"/>
  <c r="K28"/>
  <c r="I28"/>
  <c r="G28"/>
  <c r="BA28" s="1"/>
  <c r="BA30" s="1"/>
  <c r="E10" i="21" s="1"/>
  <c r="B10"/>
  <c r="A10"/>
  <c r="BE30" i="22"/>
  <c r="I10" i="21" s="1"/>
  <c r="BD30" i="22"/>
  <c r="H10" i="21" s="1"/>
  <c r="BC30" i="22"/>
  <c r="G10" i="21" s="1"/>
  <c r="BB30" i="22"/>
  <c r="F10" i="21" s="1"/>
  <c r="K30" i="22"/>
  <c r="I30"/>
  <c r="G30"/>
  <c r="BE24"/>
  <c r="BD24"/>
  <c r="BC24"/>
  <c r="BB24"/>
  <c r="K24"/>
  <c r="I24"/>
  <c r="G24"/>
  <c r="BA24" s="1"/>
  <c r="BA26" s="1"/>
  <c r="E9" i="21" s="1"/>
  <c r="B9"/>
  <c r="A9"/>
  <c r="BE26" i="22"/>
  <c r="I9" i="21" s="1"/>
  <c r="BD26" i="22"/>
  <c r="H9" i="21" s="1"/>
  <c r="BC26" i="22"/>
  <c r="G9" i="21" s="1"/>
  <c r="BB26" i="22"/>
  <c r="F9" i="21" s="1"/>
  <c r="K26" i="22"/>
  <c r="I26"/>
  <c r="G26"/>
  <c r="BE21"/>
  <c r="BD21"/>
  <c r="BC21"/>
  <c r="BB21"/>
  <c r="K21"/>
  <c r="I21"/>
  <c r="G21"/>
  <c r="BA21" s="1"/>
  <c r="BA22" s="1"/>
  <c r="E8" i="21" s="1"/>
  <c r="B8"/>
  <c r="A8"/>
  <c r="BE22" i="22"/>
  <c r="I8" i="21" s="1"/>
  <c r="BD22" i="22"/>
  <c r="H8" i="21" s="1"/>
  <c r="BC22" i="22"/>
  <c r="G8" i="21" s="1"/>
  <c r="BB22" i="22"/>
  <c r="F8" i="21" s="1"/>
  <c r="K22" i="22"/>
  <c r="I22"/>
  <c r="G22"/>
  <c r="BE18"/>
  <c r="BD18"/>
  <c r="BC18"/>
  <c r="BB18"/>
  <c r="K18"/>
  <c r="I18"/>
  <c r="G18"/>
  <c r="BA18" s="1"/>
  <c r="BE16"/>
  <c r="BD16"/>
  <c r="BC16"/>
  <c r="BB16"/>
  <c r="K16"/>
  <c r="I16"/>
  <c r="G16"/>
  <c r="BA16" s="1"/>
  <c r="BE15"/>
  <c r="BD15"/>
  <c r="BC15"/>
  <c r="BB15"/>
  <c r="K15"/>
  <c r="I15"/>
  <c r="G15"/>
  <c r="BA15" s="1"/>
  <c r="BE13"/>
  <c r="BD13"/>
  <c r="BC13"/>
  <c r="BB13"/>
  <c r="K13"/>
  <c r="I13"/>
  <c r="G13"/>
  <c r="BA13" s="1"/>
  <c r="BE11"/>
  <c r="BD11"/>
  <c r="BC11"/>
  <c r="BB11"/>
  <c r="K11"/>
  <c r="I11"/>
  <c r="G11"/>
  <c r="BA11" s="1"/>
  <c r="BE10"/>
  <c r="BD10"/>
  <c r="BC10"/>
  <c r="BB10"/>
  <c r="K10"/>
  <c r="I10"/>
  <c r="G10"/>
  <c r="BA10" s="1"/>
  <c r="BE8"/>
  <c r="BD8"/>
  <c r="BC8"/>
  <c r="BB8"/>
  <c r="K8"/>
  <c r="I8"/>
  <c r="G8"/>
  <c r="BA8" s="1"/>
  <c r="BA19" s="1"/>
  <c r="E7" i="21" s="1"/>
  <c r="E15" s="1"/>
  <c r="C15" i="20" s="1"/>
  <c r="B7" i="21"/>
  <c r="A7"/>
  <c r="BE19" i="22"/>
  <c r="I7" i="21" s="1"/>
  <c r="I15" s="1"/>
  <c r="C21" i="20" s="1"/>
  <c r="BD19" i="22"/>
  <c r="H7" i="21" s="1"/>
  <c r="H15" s="1"/>
  <c r="C17" i="20" s="1"/>
  <c r="BC19" i="22"/>
  <c r="G7" i="21" s="1"/>
  <c r="G15" s="1"/>
  <c r="C18" i="20" s="1"/>
  <c r="BB19" i="22"/>
  <c r="F7" i="21" s="1"/>
  <c r="F15" s="1"/>
  <c r="C16" i="20" s="1"/>
  <c r="K19" i="22"/>
  <c r="I19"/>
  <c r="G19"/>
  <c r="E4"/>
  <c r="F3"/>
  <c r="C33" i="20"/>
  <c r="F33" s="1"/>
  <c r="C31"/>
  <c r="G7"/>
  <c r="I28" i="18"/>
  <c r="D21" i="17"/>
  <c r="I27" i="18"/>
  <c r="G21" i="17" s="1"/>
  <c r="D20"/>
  <c r="I26" i="18"/>
  <c r="G20" i="17" s="1"/>
  <c r="D19"/>
  <c r="I25" i="18"/>
  <c r="G19" i="17" s="1"/>
  <c r="D18"/>
  <c r="I24" i="18"/>
  <c r="G18" i="17" s="1"/>
  <c r="D17"/>
  <c r="I23" i="18"/>
  <c r="G17" i="17" s="1"/>
  <c r="D16"/>
  <c r="I22" i="18"/>
  <c r="G16" i="17" s="1"/>
  <c r="D15"/>
  <c r="I21" i="18"/>
  <c r="G15" i="17" s="1"/>
  <c r="BE185" i="19"/>
  <c r="BD185"/>
  <c r="BC185"/>
  <c r="BA185"/>
  <c r="K185"/>
  <c r="I185"/>
  <c r="G185"/>
  <c r="BB185" s="1"/>
  <c r="BE183"/>
  <c r="BD183"/>
  <c r="BC183"/>
  <c r="BA183"/>
  <c r="K183"/>
  <c r="I183"/>
  <c r="G183"/>
  <c r="BB183" s="1"/>
  <c r="BE181"/>
  <c r="BD181"/>
  <c r="BC181"/>
  <c r="BA181"/>
  <c r="K181"/>
  <c r="I181"/>
  <c r="G181"/>
  <c r="BB181" s="1"/>
  <c r="BE178"/>
  <c r="BD178"/>
  <c r="BC178"/>
  <c r="BA178"/>
  <c r="K178"/>
  <c r="I178"/>
  <c r="G178"/>
  <c r="BB178" s="1"/>
  <c r="BE175"/>
  <c r="BD175"/>
  <c r="BC175"/>
  <c r="BA175"/>
  <c r="K175"/>
  <c r="I175"/>
  <c r="G175"/>
  <c r="BB175" s="1"/>
  <c r="BB186" s="1"/>
  <c r="F15" i="18" s="1"/>
  <c r="B15"/>
  <c r="A15"/>
  <c r="BE186" i="19"/>
  <c r="I15" i="18" s="1"/>
  <c r="BD186" i="19"/>
  <c r="H15" i="18" s="1"/>
  <c r="BC186" i="19"/>
  <c r="G15" i="18" s="1"/>
  <c r="BA186" i="19"/>
  <c r="E15" i="18" s="1"/>
  <c r="K186" i="19"/>
  <c r="I186"/>
  <c r="G186"/>
  <c r="BE172"/>
  <c r="BD172"/>
  <c r="BC172"/>
  <c r="BB172"/>
  <c r="K172"/>
  <c r="I172"/>
  <c r="G172"/>
  <c r="BA172" s="1"/>
  <c r="BA173" s="1"/>
  <c r="E14" i="18" s="1"/>
  <c r="B14"/>
  <c r="A14"/>
  <c r="BE173" i="19"/>
  <c r="I14" i="18" s="1"/>
  <c r="BD173" i="19"/>
  <c r="H14" i="18" s="1"/>
  <c r="BC173" i="19"/>
  <c r="G14" i="18" s="1"/>
  <c r="BB173" i="19"/>
  <c r="F14" i="18" s="1"/>
  <c r="K173" i="19"/>
  <c r="I173"/>
  <c r="G173"/>
  <c r="BE168"/>
  <c r="BD168"/>
  <c r="BC168"/>
  <c r="BB168"/>
  <c r="K168"/>
  <c r="I168"/>
  <c r="G168"/>
  <c r="BA168" s="1"/>
  <c r="BE167"/>
  <c r="BD167"/>
  <c r="BC167"/>
  <c r="BB167"/>
  <c r="K167"/>
  <c r="I167"/>
  <c r="G167"/>
  <c r="BA167" s="1"/>
  <c r="BE166"/>
  <c r="BD166"/>
  <c r="BC166"/>
  <c r="BB166"/>
  <c r="K166"/>
  <c r="I166"/>
  <c r="G166"/>
  <c r="BA166" s="1"/>
  <c r="BE164"/>
  <c r="BD164"/>
  <c r="BC164"/>
  <c r="BB164"/>
  <c r="K164"/>
  <c r="I164"/>
  <c r="G164"/>
  <c r="BA164" s="1"/>
  <c r="BE163"/>
  <c r="BD163"/>
  <c r="BC163"/>
  <c r="BB163"/>
  <c r="K163"/>
  <c r="I163"/>
  <c r="G163"/>
  <c r="BA163" s="1"/>
  <c r="BA170" s="1"/>
  <c r="E13" i="18" s="1"/>
  <c r="B13"/>
  <c r="A13"/>
  <c r="BE170" i="19"/>
  <c r="I13" i="18" s="1"/>
  <c r="BD170" i="19"/>
  <c r="H13" i="18" s="1"/>
  <c r="BC170" i="19"/>
  <c r="G13" i="18" s="1"/>
  <c r="BB170" i="19"/>
  <c r="F13" i="18" s="1"/>
  <c r="K170" i="19"/>
  <c r="I170"/>
  <c r="G170"/>
  <c r="BE159"/>
  <c r="BD159"/>
  <c r="BC159"/>
  <c r="BB159"/>
  <c r="K159"/>
  <c r="I159"/>
  <c r="G159"/>
  <c r="BA159" s="1"/>
  <c r="BE156"/>
  <c r="BD156"/>
  <c r="BC156"/>
  <c r="BB156"/>
  <c r="K156"/>
  <c r="I156"/>
  <c r="G156"/>
  <c r="BA156" s="1"/>
  <c r="BE153"/>
  <c r="BD153"/>
  <c r="BC153"/>
  <c r="BB153"/>
  <c r="K153"/>
  <c r="I153"/>
  <c r="G153"/>
  <c r="BA153" s="1"/>
  <c r="BE150"/>
  <c r="BD150"/>
  <c r="BC150"/>
  <c r="BB150"/>
  <c r="K150"/>
  <c r="I150"/>
  <c r="G150"/>
  <c r="BA150" s="1"/>
  <c r="BE148"/>
  <c r="BD148"/>
  <c r="BC148"/>
  <c r="BB148"/>
  <c r="K148"/>
  <c r="I148"/>
  <c r="G148"/>
  <c r="BA148" s="1"/>
  <c r="BE145"/>
  <c r="BD145"/>
  <c r="BC145"/>
  <c r="BB145"/>
  <c r="K145"/>
  <c r="I145"/>
  <c r="G145"/>
  <c r="BA145" s="1"/>
  <c r="BE143"/>
  <c r="BD143"/>
  <c r="BC143"/>
  <c r="BB143"/>
  <c r="K143"/>
  <c r="I143"/>
  <c r="G143"/>
  <c r="BA143" s="1"/>
  <c r="BE140"/>
  <c r="BD140"/>
  <c r="BC140"/>
  <c r="BB140"/>
  <c r="K140"/>
  <c r="I140"/>
  <c r="G140"/>
  <c r="BA140" s="1"/>
  <c r="BE139"/>
  <c r="BD139"/>
  <c r="BC139"/>
  <c r="BB139"/>
  <c r="K139"/>
  <c r="I139"/>
  <c r="G139"/>
  <c r="BA139" s="1"/>
  <c r="BE138"/>
  <c r="BD138"/>
  <c r="BC138"/>
  <c r="BB138"/>
  <c r="K138"/>
  <c r="I138"/>
  <c r="G138"/>
  <c r="BA138" s="1"/>
  <c r="BE137"/>
  <c r="BD137"/>
  <c r="BC137"/>
  <c r="BB137"/>
  <c r="K137"/>
  <c r="I137"/>
  <c r="G137"/>
  <c r="BA137" s="1"/>
  <c r="BE135"/>
  <c r="BD135"/>
  <c r="BC135"/>
  <c r="BB135"/>
  <c r="K135"/>
  <c r="I135"/>
  <c r="G135"/>
  <c r="BA135" s="1"/>
  <c r="BE134"/>
  <c r="BD134"/>
  <c r="BC134"/>
  <c r="BB134"/>
  <c r="K134"/>
  <c r="I134"/>
  <c r="G134"/>
  <c r="BA134" s="1"/>
  <c r="BE133"/>
  <c r="BD133"/>
  <c r="BC133"/>
  <c r="BB133"/>
  <c r="K133"/>
  <c r="I133"/>
  <c r="G133"/>
  <c r="BA133" s="1"/>
  <c r="BE132"/>
  <c r="BD132"/>
  <c r="BC132"/>
  <c r="BB132"/>
  <c r="K132"/>
  <c r="I132"/>
  <c r="G132"/>
  <c r="BA132" s="1"/>
  <c r="BE131"/>
  <c r="BD131"/>
  <c r="BC131"/>
  <c r="BB131"/>
  <c r="K131"/>
  <c r="I131"/>
  <c r="G131"/>
  <c r="BA131" s="1"/>
  <c r="BE128"/>
  <c r="BD128"/>
  <c r="BC128"/>
  <c r="BB128"/>
  <c r="K128"/>
  <c r="I128"/>
  <c r="G128"/>
  <c r="BA128" s="1"/>
  <c r="BE124"/>
  <c r="BD124"/>
  <c r="BC124"/>
  <c r="BB124"/>
  <c r="K124"/>
  <c r="I124"/>
  <c r="G124"/>
  <c r="BA124" s="1"/>
  <c r="BE122"/>
  <c r="BD122"/>
  <c r="BC122"/>
  <c r="BB122"/>
  <c r="K122"/>
  <c r="I122"/>
  <c r="G122"/>
  <c r="BA122" s="1"/>
  <c r="BE118"/>
  <c r="BD118"/>
  <c r="BC118"/>
  <c r="BB118"/>
  <c r="K118"/>
  <c r="I118"/>
  <c r="G118"/>
  <c r="BA118" s="1"/>
  <c r="BE115"/>
  <c r="BD115"/>
  <c r="BC115"/>
  <c r="BB115"/>
  <c r="K115"/>
  <c r="I115"/>
  <c r="G115"/>
  <c r="BA115" s="1"/>
  <c r="BE112"/>
  <c r="BD112"/>
  <c r="BC112"/>
  <c r="BB112"/>
  <c r="K112"/>
  <c r="I112"/>
  <c r="G112"/>
  <c r="BA112" s="1"/>
  <c r="BA161" s="1"/>
  <c r="E12" i="18" s="1"/>
  <c r="B12"/>
  <c r="A12"/>
  <c r="BE161" i="19"/>
  <c r="I12" i="18" s="1"/>
  <c r="BD161" i="19"/>
  <c r="H12" i="18" s="1"/>
  <c r="BC161" i="19"/>
  <c r="G12" i="18" s="1"/>
  <c r="BB161" i="19"/>
  <c r="F12" i="18" s="1"/>
  <c r="K161" i="19"/>
  <c r="I161"/>
  <c r="G161"/>
  <c r="BE108"/>
  <c r="BD108"/>
  <c r="BC108"/>
  <c r="BB108"/>
  <c r="K108"/>
  <c r="I108"/>
  <c r="G108"/>
  <c r="BA108" s="1"/>
  <c r="BE105"/>
  <c r="BD105"/>
  <c r="BC105"/>
  <c r="BB105"/>
  <c r="K105"/>
  <c r="I105"/>
  <c r="G105"/>
  <c r="BA105" s="1"/>
  <c r="BA110" s="1"/>
  <c r="E11" i="18" s="1"/>
  <c r="B11"/>
  <c r="A11"/>
  <c r="BE110" i="19"/>
  <c r="I11" i="18" s="1"/>
  <c r="BD110" i="19"/>
  <c r="H11" i="18" s="1"/>
  <c r="BC110" i="19"/>
  <c r="G11" i="18" s="1"/>
  <c r="BB110" i="19"/>
  <c r="F11" i="18" s="1"/>
  <c r="K110" i="19"/>
  <c r="I110"/>
  <c r="G110"/>
  <c r="BE101"/>
  <c r="BD101"/>
  <c r="BC101"/>
  <c r="BB101"/>
  <c r="K101"/>
  <c r="I101"/>
  <c r="G101"/>
  <c r="BA101" s="1"/>
  <c r="BE99"/>
  <c r="BD99"/>
  <c r="BC99"/>
  <c r="BB99"/>
  <c r="K99"/>
  <c r="I99"/>
  <c r="G99"/>
  <c r="BA99" s="1"/>
  <c r="BE97"/>
  <c r="BD97"/>
  <c r="BC97"/>
  <c r="BB97"/>
  <c r="K97"/>
  <c r="I97"/>
  <c r="G97"/>
  <c r="BA97" s="1"/>
  <c r="BE95"/>
  <c r="BD95"/>
  <c r="BC95"/>
  <c r="BB95"/>
  <c r="K95"/>
  <c r="I95"/>
  <c r="G95"/>
  <c r="BA95" s="1"/>
  <c r="BE91"/>
  <c r="BD91"/>
  <c r="BC91"/>
  <c r="BB91"/>
  <c r="K91"/>
  <c r="I91"/>
  <c r="G91"/>
  <c r="BA91" s="1"/>
  <c r="BA103" s="1"/>
  <c r="E10" i="18" s="1"/>
  <c r="B10"/>
  <c r="A10"/>
  <c r="BE103" i="19"/>
  <c r="I10" i="18" s="1"/>
  <c r="BD103" i="19"/>
  <c r="H10" i="18" s="1"/>
  <c r="BC103" i="19"/>
  <c r="G10" i="18" s="1"/>
  <c r="BB103" i="19"/>
  <c r="F10" i="18" s="1"/>
  <c r="K103" i="19"/>
  <c r="I103"/>
  <c r="G103"/>
  <c r="BE85"/>
  <c r="BD85"/>
  <c r="BC85"/>
  <c r="BB85"/>
  <c r="K85"/>
  <c r="I85"/>
  <c r="G85"/>
  <c r="BA85" s="1"/>
  <c r="BE84"/>
  <c r="BD84"/>
  <c r="BC84"/>
  <c r="BB84"/>
  <c r="K84"/>
  <c r="I84"/>
  <c r="G84"/>
  <c r="BA84" s="1"/>
  <c r="BE82"/>
  <c r="BD82"/>
  <c r="BC82"/>
  <c r="BB82"/>
  <c r="K82"/>
  <c r="I82"/>
  <c r="G82"/>
  <c r="BA82" s="1"/>
  <c r="BE80"/>
  <c r="BD80"/>
  <c r="BC80"/>
  <c r="BB80"/>
  <c r="K80"/>
  <c r="I80"/>
  <c r="G80"/>
  <c r="BA80" s="1"/>
  <c r="BE77"/>
  <c r="BD77"/>
  <c r="BC77"/>
  <c r="BB77"/>
  <c r="K77"/>
  <c r="I77"/>
  <c r="G77"/>
  <c r="BA77" s="1"/>
  <c r="BE74"/>
  <c r="BD74"/>
  <c r="BC74"/>
  <c r="BB74"/>
  <c r="K74"/>
  <c r="I74"/>
  <c r="G74"/>
  <c r="BA74" s="1"/>
  <c r="BE70"/>
  <c r="BD70"/>
  <c r="BC70"/>
  <c r="BB70"/>
  <c r="K70"/>
  <c r="I70"/>
  <c r="G70"/>
  <c r="BA70" s="1"/>
  <c r="BE63"/>
  <c r="BD63"/>
  <c r="BC63"/>
  <c r="BB63"/>
  <c r="K63"/>
  <c r="I63"/>
  <c r="G63"/>
  <c r="BA63" s="1"/>
  <c r="BE60"/>
  <c r="BD60"/>
  <c r="BC60"/>
  <c r="BB60"/>
  <c r="K60"/>
  <c r="I60"/>
  <c r="G60"/>
  <c r="BA60" s="1"/>
  <c r="BA89" s="1"/>
  <c r="E9" i="18" s="1"/>
  <c r="B9"/>
  <c r="A9"/>
  <c r="BE89" i="19"/>
  <c r="I9" i="18" s="1"/>
  <c r="BD89" i="19"/>
  <c r="H9" i="18" s="1"/>
  <c r="BC89" i="19"/>
  <c r="G9" i="18" s="1"/>
  <c r="BB89" i="19"/>
  <c r="F9" i="18" s="1"/>
  <c r="K89" i="19"/>
  <c r="I89"/>
  <c r="G89"/>
  <c r="BE56"/>
  <c r="BD56"/>
  <c r="BC56"/>
  <c r="BB56"/>
  <c r="K56"/>
  <c r="I56"/>
  <c r="G56"/>
  <c r="BA56" s="1"/>
  <c r="BE54"/>
  <c r="BD54"/>
  <c r="BC54"/>
  <c r="BB54"/>
  <c r="K54"/>
  <c r="I54"/>
  <c r="G54"/>
  <c r="BA54" s="1"/>
  <c r="BA58" s="1"/>
  <c r="E8" i="18" s="1"/>
  <c r="B8"/>
  <c r="A8"/>
  <c r="BE58" i="19"/>
  <c r="I8" i="18" s="1"/>
  <c r="BD58" i="19"/>
  <c r="H8" i="18" s="1"/>
  <c r="BC58" i="19"/>
  <c r="G8" i="18" s="1"/>
  <c r="BB58" i="19"/>
  <c r="F8" i="18" s="1"/>
  <c r="K58" i="19"/>
  <c r="I58"/>
  <c r="G58"/>
  <c r="BE47"/>
  <c r="BD47"/>
  <c r="BC47"/>
  <c r="BB47"/>
  <c r="K47"/>
  <c r="I47"/>
  <c r="G47"/>
  <c r="BA47" s="1"/>
  <c r="BE44"/>
  <c r="BD44"/>
  <c r="BC44"/>
  <c r="BB44"/>
  <c r="K44"/>
  <c r="I44"/>
  <c r="G44"/>
  <c r="BA44" s="1"/>
  <c r="BE41"/>
  <c r="BD41"/>
  <c r="BC41"/>
  <c r="BB41"/>
  <c r="K41"/>
  <c r="I41"/>
  <c r="G41"/>
  <c r="BA41" s="1"/>
  <c r="BE39"/>
  <c r="BD39"/>
  <c r="BC39"/>
  <c r="BB39"/>
  <c r="K39"/>
  <c r="I39"/>
  <c r="G39"/>
  <c r="BA39" s="1"/>
  <c r="BE32"/>
  <c r="BD32"/>
  <c r="BC32"/>
  <c r="BB32"/>
  <c r="K32"/>
  <c r="I32"/>
  <c r="G32"/>
  <c r="BA32" s="1"/>
  <c r="BE31"/>
  <c r="BD31"/>
  <c r="BC31"/>
  <c r="BB31"/>
  <c r="K31"/>
  <c r="I31"/>
  <c r="G31"/>
  <c r="BA31" s="1"/>
  <c r="BE28"/>
  <c r="BD28"/>
  <c r="BC28"/>
  <c r="BB28"/>
  <c r="K28"/>
  <c r="I28"/>
  <c r="G28"/>
  <c r="BA28" s="1"/>
  <c r="BE24"/>
  <c r="BD24"/>
  <c r="BC24"/>
  <c r="BB24"/>
  <c r="K24"/>
  <c r="I24"/>
  <c r="G24"/>
  <c r="BA24" s="1"/>
  <c r="BE23"/>
  <c r="BD23"/>
  <c r="BC23"/>
  <c r="BB23"/>
  <c r="K23"/>
  <c r="I23"/>
  <c r="G23"/>
  <c r="BA23" s="1"/>
  <c r="BE22"/>
  <c r="BD22"/>
  <c r="BC22"/>
  <c r="BB22"/>
  <c r="K22"/>
  <c r="I22"/>
  <c r="G22"/>
  <c r="BA22" s="1"/>
  <c r="BE20"/>
  <c r="BD20"/>
  <c r="BC20"/>
  <c r="BB20"/>
  <c r="K20"/>
  <c r="I20"/>
  <c r="G20"/>
  <c r="BA20" s="1"/>
  <c r="BE19"/>
  <c r="BD19"/>
  <c r="BC19"/>
  <c r="BB19"/>
  <c r="K19"/>
  <c r="I19"/>
  <c r="G19"/>
  <c r="BA19" s="1"/>
  <c r="BE17"/>
  <c r="BD17"/>
  <c r="BC17"/>
  <c r="BB17"/>
  <c r="K17"/>
  <c r="I17"/>
  <c r="G17"/>
  <c r="BA17" s="1"/>
  <c r="BE14"/>
  <c r="BD14"/>
  <c r="BC14"/>
  <c r="BB14"/>
  <c r="K14"/>
  <c r="I14"/>
  <c r="G14"/>
  <c r="BA14" s="1"/>
  <c r="BE10"/>
  <c r="BD10"/>
  <c r="BC10"/>
  <c r="BB10"/>
  <c r="K10"/>
  <c r="I10"/>
  <c r="G10"/>
  <c r="BA10" s="1"/>
  <c r="BE8"/>
  <c r="BD8"/>
  <c r="BC8"/>
  <c r="BB8"/>
  <c r="K8"/>
  <c r="I8"/>
  <c r="G8"/>
  <c r="BA8" s="1"/>
  <c r="BA52" s="1"/>
  <c r="E7" i="18" s="1"/>
  <c r="E16" s="1"/>
  <c r="C15" i="17" s="1"/>
  <c r="B7" i="18"/>
  <c r="A7"/>
  <c r="BE52" i="19"/>
  <c r="I7" i="18" s="1"/>
  <c r="I16" s="1"/>
  <c r="C21" i="17" s="1"/>
  <c r="BD52" i="19"/>
  <c r="H7" i="18" s="1"/>
  <c r="H16" s="1"/>
  <c r="C17" i="17" s="1"/>
  <c r="BC52" i="19"/>
  <c r="G7" i="18" s="1"/>
  <c r="G16" s="1"/>
  <c r="C18" i="17" s="1"/>
  <c r="BB52" i="19"/>
  <c r="F7" i="18" s="1"/>
  <c r="F16" s="1"/>
  <c r="C16" i="17" s="1"/>
  <c r="K52" i="19"/>
  <c r="I52"/>
  <c r="G52"/>
  <c r="E4"/>
  <c r="F3"/>
  <c r="C33" i="17"/>
  <c r="F33" s="1"/>
  <c r="C31"/>
  <c r="G7"/>
  <c r="I25" i="15"/>
  <c r="D21" i="14"/>
  <c r="I24" i="15"/>
  <c r="G21" i="14" s="1"/>
  <c r="D20"/>
  <c r="I23" i="15"/>
  <c r="G20" i="14" s="1"/>
  <c r="D19"/>
  <c r="I22" i="15"/>
  <c r="G19" i="14" s="1"/>
  <c r="D18"/>
  <c r="I21" i="15"/>
  <c r="G18" i="14" s="1"/>
  <c r="D17"/>
  <c r="I20" i="15"/>
  <c r="G17" i="14" s="1"/>
  <c r="D16"/>
  <c r="I19" i="15"/>
  <c r="G16" i="14" s="1"/>
  <c r="D15"/>
  <c r="I18" i="15"/>
  <c r="G15" i="14" s="1"/>
  <c r="BE78" i="16"/>
  <c r="BD78"/>
  <c r="BC78"/>
  <c r="BA78"/>
  <c r="K78"/>
  <c r="I78"/>
  <c r="G78"/>
  <c r="BB78" s="1"/>
  <c r="BE77"/>
  <c r="BD77"/>
  <c r="BC77"/>
  <c r="BA77"/>
  <c r="K77"/>
  <c r="I77"/>
  <c r="G77"/>
  <c r="BB77" s="1"/>
  <c r="BB79" s="1"/>
  <c r="F12" i="15" s="1"/>
  <c r="B12"/>
  <c r="A12"/>
  <c r="BE79" i="16"/>
  <c r="I12" i="15" s="1"/>
  <c r="BD79" i="16"/>
  <c r="H12" i="15" s="1"/>
  <c r="BC79" i="16"/>
  <c r="G12" i="15" s="1"/>
  <c r="BA79" i="16"/>
  <c r="E12" i="15" s="1"/>
  <c r="K79" i="16"/>
  <c r="I79"/>
  <c r="G79"/>
  <c r="BE74"/>
  <c r="BD74"/>
  <c r="BC74"/>
  <c r="BB74"/>
  <c r="K74"/>
  <c r="I74"/>
  <c r="G74"/>
  <c r="BA74" s="1"/>
  <c r="BA75" s="1"/>
  <c r="E11" i="15" s="1"/>
  <c r="B11"/>
  <c r="A11"/>
  <c r="BE75" i="16"/>
  <c r="I11" i="15" s="1"/>
  <c r="BD75" i="16"/>
  <c r="H11" i="15" s="1"/>
  <c r="BC75" i="16"/>
  <c r="G11" i="15" s="1"/>
  <c r="BB75" i="16"/>
  <c r="F11" i="15" s="1"/>
  <c r="K75" i="16"/>
  <c r="I75"/>
  <c r="G75"/>
  <c r="BE71"/>
  <c r="BD71"/>
  <c r="BC71"/>
  <c r="BB71"/>
  <c r="K71"/>
  <c r="I71"/>
  <c r="G71"/>
  <c r="BA71" s="1"/>
  <c r="BE70"/>
  <c r="BD70"/>
  <c r="BC70"/>
  <c r="BB70"/>
  <c r="K70"/>
  <c r="I70"/>
  <c r="G70"/>
  <c r="BA70" s="1"/>
  <c r="BE69"/>
  <c r="BD69"/>
  <c r="BC69"/>
  <c r="BB69"/>
  <c r="K69"/>
  <c r="I69"/>
  <c r="G69"/>
  <c r="BA69" s="1"/>
  <c r="BE68"/>
  <c r="BD68"/>
  <c r="BC68"/>
  <c r="BB68"/>
  <c r="K68"/>
  <c r="I68"/>
  <c r="G68"/>
  <c r="BA68" s="1"/>
  <c r="BE67"/>
  <c r="BD67"/>
  <c r="BC67"/>
  <c r="BB67"/>
  <c r="K67"/>
  <c r="I67"/>
  <c r="G67"/>
  <c r="BA67" s="1"/>
  <c r="BE66"/>
  <c r="BD66"/>
  <c r="BC66"/>
  <c r="BB66"/>
  <c r="K66"/>
  <c r="I66"/>
  <c r="G66"/>
  <c r="BA66" s="1"/>
  <c r="BE64"/>
  <c r="BD64"/>
  <c r="BC64"/>
  <c r="BB64"/>
  <c r="K64"/>
  <c r="I64"/>
  <c r="G64"/>
  <c r="BA64" s="1"/>
  <c r="BE62"/>
  <c r="BD62"/>
  <c r="BC62"/>
  <c r="BB62"/>
  <c r="K62"/>
  <c r="I62"/>
  <c r="G62"/>
  <c r="BA62" s="1"/>
  <c r="BE60"/>
  <c r="BD60"/>
  <c r="BC60"/>
  <c r="BB60"/>
  <c r="K60"/>
  <c r="I60"/>
  <c r="G60"/>
  <c r="BA60" s="1"/>
  <c r="BA72" s="1"/>
  <c r="E10" i="15" s="1"/>
  <c r="B10"/>
  <c r="A10"/>
  <c r="BE72" i="16"/>
  <c r="I10" i="15" s="1"/>
  <c r="BD72" i="16"/>
  <c r="H10" i="15" s="1"/>
  <c r="BC72" i="16"/>
  <c r="G10" i="15" s="1"/>
  <c r="BB72" i="16"/>
  <c r="F10" i="15" s="1"/>
  <c r="K72" i="16"/>
  <c r="I72"/>
  <c r="G72"/>
  <c r="BE55"/>
  <c r="BD55"/>
  <c r="BC55"/>
  <c r="BB55"/>
  <c r="K55"/>
  <c r="I55"/>
  <c r="G55"/>
  <c r="BA55" s="1"/>
  <c r="BE54"/>
  <c r="BD54"/>
  <c r="BC54"/>
  <c r="BB54"/>
  <c r="K54"/>
  <c r="I54"/>
  <c r="G54"/>
  <c r="BA54" s="1"/>
  <c r="BE53"/>
  <c r="BD53"/>
  <c r="BC53"/>
  <c r="BB53"/>
  <c r="K53"/>
  <c r="I53"/>
  <c r="G53"/>
  <c r="BA53" s="1"/>
  <c r="BA58" s="1"/>
  <c r="E9" i="15" s="1"/>
  <c r="B9"/>
  <c r="A9"/>
  <c r="BE58" i="16"/>
  <c r="I9" i="15" s="1"/>
  <c r="BD58" i="16"/>
  <c r="H9" i="15" s="1"/>
  <c r="BC58" i="16"/>
  <c r="G9" i="15" s="1"/>
  <c r="BB58" i="16"/>
  <c r="F9" i="15" s="1"/>
  <c r="K58" i="16"/>
  <c r="I58"/>
  <c r="G58"/>
  <c r="BE48"/>
  <c r="BD48"/>
  <c r="BC48"/>
  <c r="BB48"/>
  <c r="K48"/>
  <c r="I48"/>
  <c r="G48"/>
  <c r="BA48" s="1"/>
  <c r="BE46"/>
  <c r="BD46"/>
  <c r="BC46"/>
  <c r="BB46"/>
  <c r="K46"/>
  <c r="I46"/>
  <c r="G46"/>
  <c r="BA46" s="1"/>
  <c r="BE44"/>
  <c r="BD44"/>
  <c r="BC44"/>
  <c r="BB44"/>
  <c r="K44"/>
  <c r="I44"/>
  <c r="G44"/>
  <c r="BA44" s="1"/>
  <c r="BA51" s="1"/>
  <c r="E8" i="15" s="1"/>
  <c r="B8"/>
  <c r="A8"/>
  <c r="BE51" i="16"/>
  <c r="I8" i="15" s="1"/>
  <c r="BD51" i="16"/>
  <c r="H8" i="15" s="1"/>
  <c r="BC51" i="16"/>
  <c r="G8" i="15" s="1"/>
  <c r="BB51" i="16"/>
  <c r="F8" i="15" s="1"/>
  <c r="K51" i="16"/>
  <c r="I51"/>
  <c r="G51"/>
  <c r="BE40"/>
  <c r="BD40"/>
  <c r="BC40"/>
  <c r="BB40"/>
  <c r="K40"/>
  <c r="I40"/>
  <c r="G40"/>
  <c r="BA40" s="1"/>
  <c r="BE38"/>
  <c r="BD38"/>
  <c r="BC38"/>
  <c r="BB38"/>
  <c r="K38"/>
  <c r="I38"/>
  <c r="G38"/>
  <c r="BA38" s="1"/>
  <c r="BE37"/>
  <c r="BD37"/>
  <c r="BC37"/>
  <c r="BB37"/>
  <c r="K37"/>
  <c r="I37"/>
  <c r="G37"/>
  <c r="BA37" s="1"/>
  <c r="BE35"/>
  <c r="BD35"/>
  <c r="BC35"/>
  <c r="BB35"/>
  <c r="K35"/>
  <c r="I35"/>
  <c r="G35"/>
  <c r="BA35" s="1"/>
  <c r="BE30"/>
  <c r="BD30"/>
  <c r="BC30"/>
  <c r="BB30"/>
  <c r="K30"/>
  <c r="I30"/>
  <c r="G30"/>
  <c r="BA30" s="1"/>
  <c r="BE28"/>
  <c r="BD28"/>
  <c r="BC28"/>
  <c r="BB28"/>
  <c r="K28"/>
  <c r="I28"/>
  <c r="G28"/>
  <c r="BA28" s="1"/>
  <c r="BE27"/>
  <c r="BD27"/>
  <c r="BC27"/>
  <c r="BB27"/>
  <c r="K27"/>
  <c r="I27"/>
  <c r="G27"/>
  <c r="BA27" s="1"/>
  <c r="BE26"/>
  <c r="BD26"/>
  <c r="BC26"/>
  <c r="BB26"/>
  <c r="K26"/>
  <c r="I26"/>
  <c r="G26"/>
  <c r="BA26" s="1"/>
  <c r="BE25"/>
  <c r="BD25"/>
  <c r="BC25"/>
  <c r="BB25"/>
  <c r="K25"/>
  <c r="I25"/>
  <c r="G25"/>
  <c r="BA25" s="1"/>
  <c r="BE22"/>
  <c r="BD22"/>
  <c r="BC22"/>
  <c r="BB22"/>
  <c r="K22"/>
  <c r="I22"/>
  <c r="G22"/>
  <c r="BA22" s="1"/>
  <c r="BE21"/>
  <c r="BD21"/>
  <c r="BC21"/>
  <c r="BB21"/>
  <c r="K21"/>
  <c r="I21"/>
  <c r="G21"/>
  <c r="BA21" s="1"/>
  <c r="BE20"/>
  <c r="BD20"/>
  <c r="BC20"/>
  <c r="BB20"/>
  <c r="K20"/>
  <c r="I20"/>
  <c r="G20"/>
  <c r="BA20" s="1"/>
  <c r="BE18"/>
  <c r="BD18"/>
  <c r="BC18"/>
  <c r="BB18"/>
  <c r="K18"/>
  <c r="I18"/>
  <c r="G18"/>
  <c r="BA18" s="1"/>
  <c r="BE16"/>
  <c r="BD16"/>
  <c r="BC16"/>
  <c r="BB16"/>
  <c r="K16"/>
  <c r="I16"/>
  <c r="G16"/>
  <c r="BA16" s="1"/>
  <c r="BE13"/>
  <c r="BD13"/>
  <c r="BC13"/>
  <c r="BB13"/>
  <c r="K13"/>
  <c r="I13"/>
  <c r="G13"/>
  <c r="BA13" s="1"/>
  <c r="BE12"/>
  <c r="BD12"/>
  <c r="BC12"/>
  <c r="BB12"/>
  <c r="K12"/>
  <c r="I12"/>
  <c r="G12"/>
  <c r="BA12" s="1"/>
  <c r="BE10"/>
  <c r="BD10"/>
  <c r="BC10"/>
  <c r="BB10"/>
  <c r="K10"/>
  <c r="I10"/>
  <c r="G10"/>
  <c r="BA10" s="1"/>
  <c r="BE8"/>
  <c r="BD8"/>
  <c r="BC8"/>
  <c r="BB8"/>
  <c r="K8"/>
  <c r="I8"/>
  <c r="G8"/>
  <c r="BA8" s="1"/>
  <c r="BA42" s="1"/>
  <c r="E7" i="15" s="1"/>
  <c r="E13" s="1"/>
  <c r="C15" i="14" s="1"/>
  <c r="B7" i="15"/>
  <c r="A7"/>
  <c r="BE42" i="16"/>
  <c r="I7" i="15" s="1"/>
  <c r="I13" s="1"/>
  <c r="C21" i="14" s="1"/>
  <c r="BD42" i="16"/>
  <c r="H7" i="15" s="1"/>
  <c r="H13" s="1"/>
  <c r="C17" i="14" s="1"/>
  <c r="BC42" i="16"/>
  <c r="G7" i="15" s="1"/>
  <c r="G13" s="1"/>
  <c r="C18" i="14" s="1"/>
  <c r="BB42" i="16"/>
  <c r="F7" i="15" s="1"/>
  <c r="F13" s="1"/>
  <c r="C16" i="14" s="1"/>
  <c r="K42" i="16"/>
  <c r="I42"/>
  <c r="G42"/>
  <c r="E4"/>
  <c r="F3"/>
  <c r="C33" i="14"/>
  <c r="F33" s="1"/>
  <c r="C31"/>
  <c r="G7"/>
  <c r="I29" i="12"/>
  <c r="D21" i="11"/>
  <c r="I28" i="12"/>
  <c r="G21" i="11" s="1"/>
  <c r="D20"/>
  <c r="I27" i="12"/>
  <c r="G20" i="11" s="1"/>
  <c r="D19"/>
  <c r="I26" i="12"/>
  <c r="G19" i="11" s="1"/>
  <c r="D18"/>
  <c r="I25" i="12"/>
  <c r="G18" i="11" s="1"/>
  <c r="D17"/>
  <c r="I24" i="12"/>
  <c r="G17" i="11" s="1"/>
  <c r="D16"/>
  <c r="I23" i="12"/>
  <c r="G16" i="11" s="1"/>
  <c r="D15"/>
  <c r="I22" i="12"/>
  <c r="G15" i="11" s="1"/>
  <c r="BE156" i="13"/>
  <c r="BD156"/>
  <c r="BC156"/>
  <c r="BA156"/>
  <c r="K156"/>
  <c r="I156"/>
  <c r="G156"/>
  <c r="BB156" s="1"/>
  <c r="BB158" s="1"/>
  <c r="F16" i="12" s="1"/>
  <c r="B16"/>
  <c r="A16"/>
  <c r="BE158" i="13"/>
  <c r="I16" i="12" s="1"/>
  <c r="BD158" i="13"/>
  <c r="H16" i="12" s="1"/>
  <c r="BC158" i="13"/>
  <c r="G16" i="12" s="1"/>
  <c r="BA158" i="13"/>
  <c r="E16" i="12" s="1"/>
  <c r="K158" i="13"/>
  <c r="I158"/>
  <c r="G158"/>
  <c r="BE153"/>
  <c r="BD153"/>
  <c r="BC153"/>
  <c r="BA153"/>
  <c r="K153"/>
  <c r="I153"/>
  <c r="G153"/>
  <c r="BB153" s="1"/>
  <c r="BE151"/>
  <c r="BD151"/>
  <c r="BC151"/>
  <c r="BA151"/>
  <c r="K151"/>
  <c r="I151"/>
  <c r="G151"/>
  <c r="BB151" s="1"/>
  <c r="BE149"/>
  <c r="BD149"/>
  <c r="BC149"/>
  <c r="BA149"/>
  <c r="K149"/>
  <c r="I149"/>
  <c r="G149"/>
  <c r="BB149" s="1"/>
  <c r="BE147"/>
  <c r="BD147"/>
  <c r="BC147"/>
  <c r="BA147"/>
  <c r="K147"/>
  <c r="I147"/>
  <c r="G147"/>
  <c r="BB147" s="1"/>
  <c r="BE145"/>
  <c r="BD145"/>
  <c r="BC145"/>
  <c r="BA145"/>
  <c r="K145"/>
  <c r="I145"/>
  <c r="G145"/>
  <c r="BB145" s="1"/>
  <c r="BE143"/>
  <c r="BD143"/>
  <c r="BC143"/>
  <c r="BA143"/>
  <c r="K143"/>
  <c r="I143"/>
  <c r="G143"/>
  <c r="BB143" s="1"/>
  <c r="BE140"/>
  <c r="BD140"/>
  <c r="BC140"/>
  <c r="BA140"/>
  <c r="K140"/>
  <c r="I140"/>
  <c r="G140"/>
  <c r="BB140" s="1"/>
  <c r="BB154" s="1"/>
  <c r="F15" i="12" s="1"/>
  <c r="B15"/>
  <c r="A15"/>
  <c r="BE154" i="13"/>
  <c r="I15" i="12" s="1"/>
  <c r="BD154" i="13"/>
  <c r="H15" i="12" s="1"/>
  <c r="BC154" i="13"/>
  <c r="G15" i="12" s="1"/>
  <c r="BA154" i="13"/>
  <c r="E15" i="12" s="1"/>
  <c r="K154" i="13"/>
  <c r="I154"/>
  <c r="G154"/>
  <c r="BE137"/>
  <c r="BD137"/>
  <c r="BC137"/>
  <c r="BA137"/>
  <c r="K137"/>
  <c r="I137"/>
  <c r="G137"/>
  <c r="BB137" s="1"/>
  <c r="BE133"/>
  <c r="BD133"/>
  <c r="BC133"/>
  <c r="BA133"/>
  <c r="K133"/>
  <c r="I133"/>
  <c r="G133"/>
  <c r="BB133" s="1"/>
  <c r="BB138" s="1"/>
  <c r="F14" i="12" s="1"/>
  <c r="B14"/>
  <c r="A14"/>
  <c r="BE138" i="13"/>
  <c r="I14" i="12" s="1"/>
  <c r="BD138" i="13"/>
  <c r="H14" i="12" s="1"/>
  <c r="BC138" i="13"/>
  <c r="G14" i="12" s="1"/>
  <c r="BA138" i="13"/>
  <c r="E14" i="12" s="1"/>
  <c r="K138" i="13"/>
  <c r="I138"/>
  <c r="G138"/>
  <c r="BE130"/>
  <c r="BD130"/>
  <c r="BC130"/>
  <c r="BA130"/>
  <c r="K130"/>
  <c r="I130"/>
  <c r="G130"/>
  <c r="BB130" s="1"/>
  <c r="BE129"/>
  <c r="BD129"/>
  <c r="BC129"/>
  <c r="BA129"/>
  <c r="K129"/>
  <c r="I129"/>
  <c r="G129"/>
  <c r="BB129" s="1"/>
  <c r="BE127"/>
  <c r="BD127"/>
  <c r="BC127"/>
  <c r="BA127"/>
  <c r="K127"/>
  <c r="I127"/>
  <c r="G127"/>
  <c r="BB127" s="1"/>
  <c r="BE126"/>
  <c r="BD126"/>
  <c r="BC126"/>
  <c r="BA126"/>
  <c r="K126"/>
  <c r="I126"/>
  <c r="G126"/>
  <c r="BB126" s="1"/>
  <c r="BE125"/>
  <c r="BD125"/>
  <c r="BC125"/>
  <c r="BA125"/>
  <c r="K125"/>
  <c r="I125"/>
  <c r="G125"/>
  <c r="BB125" s="1"/>
  <c r="BE123"/>
  <c r="BD123"/>
  <c r="BC123"/>
  <c r="BA123"/>
  <c r="K123"/>
  <c r="I123"/>
  <c r="G123"/>
  <c r="BB123" s="1"/>
  <c r="BE121"/>
  <c r="BD121"/>
  <c r="BC121"/>
  <c r="BA121"/>
  <c r="K121"/>
  <c r="I121"/>
  <c r="G121"/>
  <c r="BB121" s="1"/>
  <c r="BE118"/>
  <c r="BD118"/>
  <c r="BC118"/>
  <c r="BA118"/>
  <c r="K118"/>
  <c r="I118"/>
  <c r="G118"/>
  <c r="BB118" s="1"/>
  <c r="BE116"/>
  <c r="BD116"/>
  <c r="BC116"/>
  <c r="BA116"/>
  <c r="K116"/>
  <c r="I116"/>
  <c r="G116"/>
  <c r="BB116" s="1"/>
  <c r="BE114"/>
  <c r="BD114"/>
  <c r="BC114"/>
  <c r="BA114"/>
  <c r="K114"/>
  <c r="I114"/>
  <c r="G114"/>
  <c r="BB114" s="1"/>
  <c r="BE112"/>
  <c r="BD112"/>
  <c r="BC112"/>
  <c r="BA112"/>
  <c r="K112"/>
  <c r="I112"/>
  <c r="G112"/>
  <c r="BB112" s="1"/>
  <c r="BE110"/>
  <c r="BD110"/>
  <c r="BC110"/>
  <c r="BA110"/>
  <c r="K110"/>
  <c r="I110"/>
  <c r="G110"/>
  <c r="BB110" s="1"/>
  <c r="BE108"/>
  <c r="BD108"/>
  <c r="BC108"/>
  <c r="BA108"/>
  <c r="K108"/>
  <c r="I108"/>
  <c r="G108"/>
  <c r="BB108" s="1"/>
  <c r="BE106"/>
  <c r="BD106"/>
  <c r="BC106"/>
  <c r="BA106"/>
  <c r="K106"/>
  <c r="I106"/>
  <c r="G106"/>
  <c r="BB106" s="1"/>
  <c r="BE104"/>
  <c r="BD104"/>
  <c r="BC104"/>
  <c r="BA104"/>
  <c r="K104"/>
  <c r="I104"/>
  <c r="G104"/>
  <c r="BB104" s="1"/>
  <c r="BE102"/>
  <c r="BD102"/>
  <c r="BC102"/>
  <c r="BA102"/>
  <c r="K102"/>
  <c r="I102"/>
  <c r="G102"/>
  <c r="BB102" s="1"/>
  <c r="BB131" s="1"/>
  <c r="F13" i="12" s="1"/>
  <c r="B13"/>
  <c r="A13"/>
  <c r="BE131" i="13"/>
  <c r="I13" i="12" s="1"/>
  <c r="BD131" i="13"/>
  <c r="H13" i="12" s="1"/>
  <c r="BC131" i="13"/>
  <c r="G13" i="12" s="1"/>
  <c r="BA131" i="13"/>
  <c r="E13" i="12" s="1"/>
  <c r="K131" i="13"/>
  <c r="I131"/>
  <c r="G131"/>
  <c r="BE99"/>
  <c r="BD99"/>
  <c r="BC99"/>
  <c r="BA99"/>
  <c r="K99"/>
  <c r="I99"/>
  <c r="G99"/>
  <c r="BB99" s="1"/>
  <c r="BE96"/>
  <c r="BD96"/>
  <c r="BC96"/>
  <c r="BA96"/>
  <c r="K96"/>
  <c r="I96"/>
  <c r="G96"/>
  <c r="BB96" s="1"/>
  <c r="BE93"/>
  <c r="BD93"/>
  <c r="BC93"/>
  <c r="BA93"/>
  <c r="K93"/>
  <c r="I93"/>
  <c r="G93"/>
  <c r="BB93" s="1"/>
  <c r="BE90"/>
  <c r="BD90"/>
  <c r="BC90"/>
  <c r="BA90"/>
  <c r="K90"/>
  <c r="I90"/>
  <c r="G90"/>
  <c r="BB90" s="1"/>
  <c r="BE88"/>
  <c r="BD88"/>
  <c r="BC88"/>
  <c r="BA88"/>
  <c r="K88"/>
  <c r="I88"/>
  <c r="G88"/>
  <c r="BB88" s="1"/>
  <c r="BE87"/>
  <c r="BD87"/>
  <c r="BC87"/>
  <c r="BA87"/>
  <c r="K87"/>
  <c r="I87"/>
  <c r="G87"/>
  <c r="BB87" s="1"/>
  <c r="BE83"/>
  <c r="BD83"/>
  <c r="BC83"/>
  <c r="BA83"/>
  <c r="K83"/>
  <c r="I83"/>
  <c r="G83"/>
  <c r="BB83" s="1"/>
  <c r="BE80"/>
  <c r="BD80"/>
  <c r="BC80"/>
  <c r="BA80"/>
  <c r="K80"/>
  <c r="I80"/>
  <c r="G80"/>
  <c r="BB80" s="1"/>
  <c r="BE78"/>
  <c r="BD78"/>
  <c r="BC78"/>
  <c r="BA78"/>
  <c r="K78"/>
  <c r="I78"/>
  <c r="G78"/>
  <c r="BB78" s="1"/>
  <c r="BE74"/>
  <c r="BD74"/>
  <c r="BC74"/>
  <c r="BA74"/>
  <c r="K74"/>
  <c r="I74"/>
  <c r="G74"/>
  <c r="BB74" s="1"/>
  <c r="BE73"/>
  <c r="BD73"/>
  <c r="BC73"/>
  <c r="BA73"/>
  <c r="K73"/>
  <c r="I73"/>
  <c r="G73"/>
  <c r="BB73" s="1"/>
  <c r="BB100" s="1"/>
  <c r="F12" i="12" s="1"/>
  <c r="B12"/>
  <c r="A12"/>
  <c r="BE100" i="13"/>
  <c r="I12" i="12" s="1"/>
  <c r="BD100" i="13"/>
  <c r="H12" i="12" s="1"/>
  <c r="BC100" i="13"/>
  <c r="G12" i="12" s="1"/>
  <c r="BA100" i="13"/>
  <c r="E12" i="12" s="1"/>
  <c r="K100" i="13"/>
  <c r="I100"/>
  <c r="G100"/>
  <c r="BE70"/>
  <c r="BD70"/>
  <c r="BC70"/>
  <c r="BA70"/>
  <c r="K70"/>
  <c r="I70"/>
  <c r="G70"/>
  <c r="BB70" s="1"/>
  <c r="BE67"/>
  <c r="BD67"/>
  <c r="BC67"/>
  <c r="BA67"/>
  <c r="K67"/>
  <c r="I67"/>
  <c r="G67"/>
  <c r="BB67" s="1"/>
  <c r="BE64"/>
  <c r="BD64"/>
  <c r="BC64"/>
  <c r="BA64"/>
  <c r="K64"/>
  <c r="I64"/>
  <c r="G64"/>
  <c r="BB64" s="1"/>
  <c r="BE62"/>
  <c r="BD62"/>
  <c r="BC62"/>
  <c r="BA62"/>
  <c r="K62"/>
  <c r="I62"/>
  <c r="G62"/>
  <c r="BB62" s="1"/>
  <c r="BE58"/>
  <c r="BD58"/>
  <c r="BC58"/>
  <c r="BA58"/>
  <c r="K58"/>
  <c r="I58"/>
  <c r="G58"/>
  <c r="BB58" s="1"/>
  <c r="BB71" s="1"/>
  <c r="F11" i="12" s="1"/>
  <c r="B11"/>
  <c r="A11"/>
  <c r="BE71" i="13"/>
  <c r="I11" i="12" s="1"/>
  <c r="BD71" i="13"/>
  <c r="H11" i="12" s="1"/>
  <c r="BC71" i="13"/>
  <c r="G11" i="12" s="1"/>
  <c r="BA71" i="13"/>
  <c r="E11" i="12" s="1"/>
  <c r="K71" i="13"/>
  <c r="I71"/>
  <c r="G71"/>
  <c r="BE55"/>
  <c r="BD55"/>
  <c r="BC55"/>
  <c r="BB55"/>
  <c r="K55"/>
  <c r="I55"/>
  <c r="G55"/>
  <c r="BA55" s="1"/>
  <c r="BA56" s="1"/>
  <c r="E10" i="12" s="1"/>
  <c r="B10"/>
  <c r="A10"/>
  <c r="BE56" i="13"/>
  <c r="I10" i="12" s="1"/>
  <c r="BD56" i="13"/>
  <c r="H10" i="12" s="1"/>
  <c r="BC56" i="13"/>
  <c r="G10" i="12" s="1"/>
  <c r="BB56" i="13"/>
  <c r="F10" i="12" s="1"/>
  <c r="K56" i="13"/>
  <c r="I56"/>
  <c r="G56"/>
  <c r="BE52"/>
  <c r="BD52"/>
  <c r="BC52"/>
  <c r="BB52"/>
  <c r="K52"/>
  <c r="I52"/>
  <c r="G52"/>
  <c r="BA52" s="1"/>
  <c r="BA53" s="1"/>
  <c r="E9" i="12" s="1"/>
  <c r="B9"/>
  <c r="A9"/>
  <c r="BE53" i="13"/>
  <c r="I9" i="12" s="1"/>
  <c r="BD53" i="13"/>
  <c r="H9" i="12" s="1"/>
  <c r="BC53" i="13"/>
  <c r="G9" i="12" s="1"/>
  <c r="BB53" i="13"/>
  <c r="F9" i="12" s="1"/>
  <c r="K53" i="13"/>
  <c r="I53"/>
  <c r="G53"/>
  <c r="BE47"/>
  <c r="BD47"/>
  <c r="BC47"/>
  <c r="BB47"/>
  <c r="K47"/>
  <c r="I47"/>
  <c r="G47"/>
  <c r="BA47" s="1"/>
  <c r="BE45"/>
  <c r="BD45"/>
  <c r="BC45"/>
  <c r="BB45"/>
  <c r="K45"/>
  <c r="I45"/>
  <c r="G45"/>
  <c r="BA45" s="1"/>
  <c r="BE43"/>
  <c r="BD43"/>
  <c r="BC43"/>
  <c r="BB43"/>
  <c r="K43"/>
  <c r="I43"/>
  <c r="G43"/>
  <c r="BA43" s="1"/>
  <c r="BE42"/>
  <c r="BD42"/>
  <c r="BC42"/>
  <c r="BB42"/>
  <c r="K42"/>
  <c r="I42"/>
  <c r="G42"/>
  <c r="BA42" s="1"/>
  <c r="BE40"/>
  <c r="BD40"/>
  <c r="BC40"/>
  <c r="BB40"/>
  <c r="K40"/>
  <c r="I40"/>
  <c r="G40"/>
  <c r="BA40" s="1"/>
  <c r="BE38"/>
  <c r="BD38"/>
  <c r="BC38"/>
  <c r="BB38"/>
  <c r="K38"/>
  <c r="I38"/>
  <c r="G38"/>
  <c r="BA38" s="1"/>
  <c r="BE33"/>
  <c r="BD33"/>
  <c r="BC33"/>
  <c r="BB33"/>
  <c r="K33"/>
  <c r="I33"/>
  <c r="G33"/>
  <c r="BA33" s="1"/>
  <c r="BE32"/>
  <c r="BD32"/>
  <c r="BC32"/>
  <c r="BB32"/>
  <c r="K32"/>
  <c r="I32"/>
  <c r="G32"/>
  <c r="BA32" s="1"/>
  <c r="BE29"/>
  <c r="BD29"/>
  <c r="BC29"/>
  <c r="BB29"/>
  <c r="K29"/>
  <c r="I29"/>
  <c r="G29"/>
  <c r="BA29" s="1"/>
  <c r="BE27"/>
  <c r="BD27"/>
  <c r="BC27"/>
  <c r="BB27"/>
  <c r="K27"/>
  <c r="I27"/>
  <c r="G27"/>
  <c r="BA27" s="1"/>
  <c r="BE23"/>
  <c r="BD23"/>
  <c r="BC23"/>
  <c r="BB23"/>
  <c r="K23"/>
  <c r="I23"/>
  <c r="G23"/>
  <c r="BA23" s="1"/>
  <c r="BE20"/>
  <c r="BD20"/>
  <c r="BC20"/>
  <c r="BB20"/>
  <c r="K20"/>
  <c r="I20"/>
  <c r="G20"/>
  <c r="BA20" s="1"/>
  <c r="BA50" s="1"/>
  <c r="E8" i="12" s="1"/>
  <c r="B8"/>
  <c r="A8"/>
  <c r="BE50" i="13"/>
  <c r="I8" i="12" s="1"/>
  <c r="BD50" i="13"/>
  <c r="H8" i="12" s="1"/>
  <c r="BC50" i="13"/>
  <c r="G8" i="12" s="1"/>
  <c r="BB50" i="13"/>
  <c r="F8" i="12" s="1"/>
  <c r="K50" i="13"/>
  <c r="I50"/>
  <c r="G50"/>
  <c r="BE17"/>
  <c r="BD17"/>
  <c r="BC17"/>
  <c r="BB17"/>
  <c r="K17"/>
  <c r="I17"/>
  <c r="G17"/>
  <c r="BA17" s="1"/>
  <c r="BE16"/>
  <c r="BD16"/>
  <c r="BC16"/>
  <c r="BB16"/>
  <c r="K16"/>
  <c r="I16"/>
  <c r="G16"/>
  <c r="BA16" s="1"/>
  <c r="BE14"/>
  <c r="BD14"/>
  <c r="BC14"/>
  <c r="BB14"/>
  <c r="K14"/>
  <c r="I14"/>
  <c r="G14"/>
  <c r="BA14" s="1"/>
  <c r="BE13"/>
  <c r="BD13"/>
  <c r="BC13"/>
  <c r="BB13"/>
  <c r="K13"/>
  <c r="I13"/>
  <c r="G13"/>
  <c r="BA13" s="1"/>
  <c r="BE11"/>
  <c r="BD11"/>
  <c r="BC11"/>
  <c r="BB11"/>
  <c r="K11"/>
  <c r="I11"/>
  <c r="G11"/>
  <c r="BA11" s="1"/>
  <c r="BE8"/>
  <c r="BD8"/>
  <c r="BC8"/>
  <c r="BB8"/>
  <c r="K8"/>
  <c r="I8"/>
  <c r="G8"/>
  <c r="BA8" s="1"/>
  <c r="BA18" s="1"/>
  <c r="E7" i="12" s="1"/>
  <c r="E17" s="1"/>
  <c r="C15" i="11" s="1"/>
  <c r="B7" i="12"/>
  <c r="A7"/>
  <c r="BE18" i="13"/>
  <c r="I7" i="12" s="1"/>
  <c r="I17" s="1"/>
  <c r="C21" i="11" s="1"/>
  <c r="BD18" i="13"/>
  <c r="H7" i="12" s="1"/>
  <c r="H17" s="1"/>
  <c r="C17" i="11" s="1"/>
  <c r="BC18" i="13"/>
  <c r="G7" i="12" s="1"/>
  <c r="G17" s="1"/>
  <c r="C18" i="11" s="1"/>
  <c r="BB18" i="13"/>
  <c r="F7" i="12" s="1"/>
  <c r="F17" s="1"/>
  <c r="C16" i="11" s="1"/>
  <c r="K18" i="13"/>
  <c r="I18"/>
  <c r="G18"/>
  <c r="E4"/>
  <c r="F3"/>
  <c r="C33" i="11"/>
  <c r="F33" s="1"/>
  <c r="C31"/>
  <c r="G7"/>
  <c r="I28" i="9"/>
  <c r="D21" i="8"/>
  <c r="I27" i="9"/>
  <c r="G21" i="8" s="1"/>
  <c r="D20"/>
  <c r="I26" i="9"/>
  <c r="G20" i="8" s="1"/>
  <c r="D19"/>
  <c r="I25" i="9"/>
  <c r="G19" i="8" s="1"/>
  <c r="D18"/>
  <c r="I24" i="9"/>
  <c r="G18" i="8" s="1"/>
  <c r="D17"/>
  <c r="I23" i="9"/>
  <c r="G17" i="8" s="1"/>
  <c r="D16"/>
  <c r="I22" i="9"/>
  <c r="G16" i="8" s="1"/>
  <c r="D15"/>
  <c r="I21" i="9"/>
  <c r="G15" i="8" s="1"/>
  <c r="BE101" i="10"/>
  <c r="BD101"/>
  <c r="BC101"/>
  <c r="BB101"/>
  <c r="K101"/>
  <c r="I101"/>
  <c r="G101"/>
  <c r="BA101" s="1"/>
  <c r="BE100"/>
  <c r="BD100"/>
  <c r="BC100"/>
  <c r="BB100"/>
  <c r="K100"/>
  <c r="I100"/>
  <c r="G100"/>
  <c r="BA100" s="1"/>
  <c r="BE99"/>
  <c r="BD99"/>
  <c r="BC99"/>
  <c r="BB99"/>
  <c r="K99"/>
  <c r="I99"/>
  <c r="G99"/>
  <c r="BA99" s="1"/>
  <c r="BE98"/>
  <c r="BD98"/>
  <c r="BC98"/>
  <c r="BB98"/>
  <c r="K98"/>
  <c r="I98"/>
  <c r="G98"/>
  <c r="BA98" s="1"/>
  <c r="BE97"/>
  <c r="BD97"/>
  <c r="BC97"/>
  <c r="BB97"/>
  <c r="K97"/>
  <c r="I97"/>
  <c r="G97"/>
  <c r="BA97" s="1"/>
  <c r="BE96"/>
  <c r="BD96"/>
  <c r="BC96"/>
  <c r="BB96"/>
  <c r="K96"/>
  <c r="I96"/>
  <c r="G96"/>
  <c r="BA96" s="1"/>
  <c r="BE95"/>
  <c r="BD95"/>
  <c r="BC95"/>
  <c r="BB95"/>
  <c r="K95"/>
  <c r="I95"/>
  <c r="G95"/>
  <c r="BA95" s="1"/>
  <c r="BA102" s="1"/>
  <c r="E15" i="9" s="1"/>
  <c r="B15"/>
  <c r="A15"/>
  <c r="BE102" i="10"/>
  <c r="I15" i="9" s="1"/>
  <c r="BD102" i="10"/>
  <c r="H15" i="9" s="1"/>
  <c r="BC102" i="10"/>
  <c r="G15" i="9" s="1"/>
  <c r="BB102" i="10"/>
  <c r="F15" i="9" s="1"/>
  <c r="K102" i="10"/>
  <c r="I102"/>
  <c r="G102"/>
  <c r="BE91"/>
  <c r="BD91"/>
  <c r="BC91"/>
  <c r="BA91"/>
  <c r="K91"/>
  <c r="I91"/>
  <c r="G91"/>
  <c r="BB91" s="1"/>
  <c r="BB93" s="1"/>
  <c r="F14" i="9" s="1"/>
  <c r="B14"/>
  <c r="A14"/>
  <c r="BE93" i="10"/>
  <c r="I14" i="9" s="1"/>
  <c r="BD93" i="10"/>
  <c r="H14" i="9" s="1"/>
  <c r="BC93" i="10"/>
  <c r="G14" i="9" s="1"/>
  <c r="BA93" i="10"/>
  <c r="E14" i="9" s="1"/>
  <c r="K93" i="10"/>
  <c r="I93"/>
  <c r="G93"/>
  <c r="BE88"/>
  <c r="BD88"/>
  <c r="BC88"/>
  <c r="BA88"/>
  <c r="K88"/>
  <c r="I88"/>
  <c r="G88"/>
  <c r="BB88" s="1"/>
  <c r="BE84"/>
  <c r="BD84"/>
  <c r="BC84"/>
  <c r="BA84"/>
  <c r="K84"/>
  <c r="I84"/>
  <c r="G84"/>
  <c r="BB84" s="1"/>
  <c r="BE81"/>
  <c r="BD81"/>
  <c r="BC81"/>
  <c r="BA81"/>
  <c r="K81"/>
  <c r="I81"/>
  <c r="G81"/>
  <c r="BB81" s="1"/>
  <c r="BE79"/>
  <c r="BD79"/>
  <c r="BC79"/>
  <c r="BA79"/>
  <c r="K79"/>
  <c r="I79"/>
  <c r="G79"/>
  <c r="BB79" s="1"/>
  <c r="BE76"/>
  <c r="BD76"/>
  <c r="BC76"/>
  <c r="BA76"/>
  <c r="K76"/>
  <c r="I76"/>
  <c r="G76"/>
  <c r="BB76" s="1"/>
  <c r="BB89" s="1"/>
  <c r="F13" i="9" s="1"/>
  <c r="B13"/>
  <c r="A13"/>
  <c r="BE89" i="10"/>
  <c r="I13" i="9" s="1"/>
  <c r="BD89" i="10"/>
  <c r="H13" i="9" s="1"/>
  <c r="BC89" i="10"/>
  <c r="G13" i="9" s="1"/>
  <c r="BA89" i="10"/>
  <c r="E13" i="9" s="1"/>
  <c r="K89" i="10"/>
  <c r="I89"/>
  <c r="G89"/>
  <c r="BE73"/>
  <c r="BD73"/>
  <c r="BC73"/>
  <c r="BA73"/>
  <c r="K73"/>
  <c r="I73"/>
  <c r="G73"/>
  <c r="BB73" s="1"/>
  <c r="BE72"/>
  <c r="BD72"/>
  <c r="BC72"/>
  <c r="BA72"/>
  <c r="K72"/>
  <c r="I72"/>
  <c r="G72"/>
  <c r="BB72" s="1"/>
  <c r="BE71"/>
  <c r="BD71"/>
  <c r="BC71"/>
  <c r="BA71"/>
  <c r="K71"/>
  <c r="I71"/>
  <c r="G71"/>
  <c r="BB71" s="1"/>
  <c r="BE70"/>
  <c r="BD70"/>
  <c r="BC70"/>
  <c r="BA70"/>
  <c r="K70"/>
  <c r="I70"/>
  <c r="G70"/>
  <c r="BB70" s="1"/>
  <c r="BE69"/>
  <c r="BD69"/>
  <c r="BC69"/>
  <c r="BA69"/>
  <c r="K69"/>
  <c r="I69"/>
  <c r="G69"/>
  <c r="BB69" s="1"/>
  <c r="BE67"/>
  <c r="BD67"/>
  <c r="BC67"/>
  <c r="BA67"/>
  <c r="K67"/>
  <c r="I67"/>
  <c r="G67"/>
  <c r="BB67" s="1"/>
  <c r="BE65"/>
  <c r="BD65"/>
  <c r="BC65"/>
  <c r="BA65"/>
  <c r="K65"/>
  <c r="I65"/>
  <c r="G65"/>
  <c r="BB65" s="1"/>
  <c r="BE63"/>
  <c r="BD63"/>
  <c r="BC63"/>
  <c r="BA63"/>
  <c r="K63"/>
  <c r="I63"/>
  <c r="G63"/>
  <c r="BB63" s="1"/>
  <c r="BE60"/>
  <c r="BD60"/>
  <c r="BC60"/>
  <c r="BA60"/>
  <c r="K60"/>
  <c r="I60"/>
  <c r="G60"/>
  <c r="BB60" s="1"/>
  <c r="BE58"/>
  <c r="BD58"/>
  <c r="BC58"/>
  <c r="BA58"/>
  <c r="K58"/>
  <c r="I58"/>
  <c r="G58"/>
  <c r="BB58" s="1"/>
  <c r="BE55"/>
  <c r="BD55"/>
  <c r="BC55"/>
  <c r="BA55"/>
  <c r="K55"/>
  <c r="I55"/>
  <c r="G55"/>
  <c r="BB55" s="1"/>
  <c r="BE53"/>
  <c r="BD53"/>
  <c r="BC53"/>
  <c r="BA53"/>
  <c r="K53"/>
  <c r="I53"/>
  <c r="G53"/>
  <c r="BB53" s="1"/>
  <c r="BE51"/>
  <c r="BD51"/>
  <c r="BC51"/>
  <c r="BA51"/>
  <c r="K51"/>
  <c r="I51"/>
  <c r="G51"/>
  <c r="BB51" s="1"/>
  <c r="BE50"/>
  <c r="BD50"/>
  <c r="BC50"/>
  <c r="BA50"/>
  <c r="K50"/>
  <c r="I50"/>
  <c r="G50"/>
  <c r="BB50" s="1"/>
  <c r="BE48"/>
  <c r="BD48"/>
  <c r="BC48"/>
  <c r="BA48"/>
  <c r="K48"/>
  <c r="I48"/>
  <c r="G48"/>
  <c r="BB48" s="1"/>
  <c r="BB74" s="1"/>
  <c r="F12" i="9" s="1"/>
  <c r="B12"/>
  <c r="A12"/>
  <c r="BE74" i="10"/>
  <c r="I12" i="9" s="1"/>
  <c r="BD74" i="10"/>
  <c r="H12" i="9" s="1"/>
  <c r="BC74" i="10"/>
  <c r="G12" i="9" s="1"/>
  <c r="BA74" i="10"/>
  <c r="E12" i="9" s="1"/>
  <c r="K74" i="10"/>
  <c r="I74"/>
  <c r="G74"/>
  <c r="BE45"/>
  <c r="BD45"/>
  <c r="BC45"/>
  <c r="BA45"/>
  <c r="K45"/>
  <c r="I45"/>
  <c r="G45"/>
  <c r="BB45" s="1"/>
  <c r="BE42"/>
  <c r="BD42"/>
  <c r="BC42"/>
  <c r="BA42"/>
  <c r="K42"/>
  <c r="I42"/>
  <c r="G42"/>
  <c r="BB42" s="1"/>
  <c r="BE39"/>
  <c r="BD39"/>
  <c r="BC39"/>
  <c r="BA39"/>
  <c r="K39"/>
  <c r="I39"/>
  <c r="G39"/>
  <c r="BB39" s="1"/>
  <c r="BB46" s="1"/>
  <c r="F11" i="9" s="1"/>
  <c r="B11"/>
  <c r="A11"/>
  <c r="BE46" i="10"/>
  <c r="I11" i="9" s="1"/>
  <c r="BD46" i="10"/>
  <c r="H11" i="9" s="1"/>
  <c r="BC46" i="10"/>
  <c r="G11" i="9" s="1"/>
  <c r="BA46" i="10"/>
  <c r="E11" i="9" s="1"/>
  <c r="K46" i="10"/>
  <c r="I46"/>
  <c r="G46"/>
  <c r="BE36"/>
  <c r="BD36"/>
  <c r="BC36"/>
  <c r="BB36"/>
  <c r="K36"/>
  <c r="I36"/>
  <c r="G36"/>
  <c r="BA36" s="1"/>
  <c r="BA37" s="1"/>
  <c r="E10" i="9" s="1"/>
  <c r="B10"/>
  <c r="A10"/>
  <c r="BE37" i="10"/>
  <c r="I10" i="9" s="1"/>
  <c r="BD37" i="10"/>
  <c r="H10" i="9" s="1"/>
  <c r="BC37" i="10"/>
  <c r="G10" i="9" s="1"/>
  <c r="BB37" i="10"/>
  <c r="F10" i="9" s="1"/>
  <c r="K37" i="10"/>
  <c r="I37"/>
  <c r="G37"/>
  <c r="BE31"/>
  <c r="BD31"/>
  <c r="BC31"/>
  <c r="BB31"/>
  <c r="K31"/>
  <c r="I31"/>
  <c r="G31"/>
  <c r="BA31" s="1"/>
  <c r="BA34" s="1"/>
  <c r="E9" i="9" s="1"/>
  <c r="B9"/>
  <c r="A9"/>
  <c r="BE34" i="10"/>
  <c r="I9" i="9" s="1"/>
  <c r="BD34" i="10"/>
  <c r="H9" i="9" s="1"/>
  <c r="BC34" i="10"/>
  <c r="G9" i="9" s="1"/>
  <c r="BB34" i="10"/>
  <c r="F9" i="9" s="1"/>
  <c r="K34" i="10"/>
  <c r="I34"/>
  <c r="G34"/>
  <c r="BE27"/>
  <c r="BD27"/>
  <c r="BC27"/>
  <c r="BB27"/>
  <c r="K27"/>
  <c r="I27"/>
  <c r="G27"/>
  <c r="BA27" s="1"/>
  <c r="BE26"/>
  <c r="BD26"/>
  <c r="BC26"/>
  <c r="BB26"/>
  <c r="K26"/>
  <c r="I26"/>
  <c r="G26"/>
  <c r="BA26" s="1"/>
  <c r="BE24"/>
  <c r="BD24"/>
  <c r="BC24"/>
  <c r="BB24"/>
  <c r="K24"/>
  <c r="I24"/>
  <c r="G24"/>
  <c r="BA24" s="1"/>
  <c r="BE22"/>
  <c r="BD22"/>
  <c r="BC22"/>
  <c r="BB22"/>
  <c r="K22"/>
  <c r="I22"/>
  <c r="G22"/>
  <c r="BA22" s="1"/>
  <c r="BE19"/>
  <c r="BD19"/>
  <c r="BC19"/>
  <c r="BB19"/>
  <c r="K19"/>
  <c r="I19"/>
  <c r="G19"/>
  <c r="BA19" s="1"/>
  <c r="BA29" s="1"/>
  <c r="E8" i="9" s="1"/>
  <c r="B8"/>
  <c r="A8"/>
  <c r="BE29" i="10"/>
  <c r="I8" i="9" s="1"/>
  <c r="BD29" i="10"/>
  <c r="H8" i="9" s="1"/>
  <c r="BC29" i="10"/>
  <c r="G8" i="9" s="1"/>
  <c r="BB29" i="10"/>
  <c r="F8" i="9" s="1"/>
  <c r="K29" i="10"/>
  <c r="I29"/>
  <c r="G29"/>
  <c r="BE14"/>
  <c r="BD14"/>
  <c r="BC14"/>
  <c r="BB14"/>
  <c r="K14"/>
  <c r="I14"/>
  <c r="G14"/>
  <c r="BA14" s="1"/>
  <c r="BE13"/>
  <c r="BD13"/>
  <c r="BC13"/>
  <c r="BB13"/>
  <c r="K13"/>
  <c r="I13"/>
  <c r="G13"/>
  <c r="BA13" s="1"/>
  <c r="BE11"/>
  <c r="BD11"/>
  <c r="BC11"/>
  <c r="BB11"/>
  <c r="K11"/>
  <c r="I11"/>
  <c r="G11"/>
  <c r="BA11" s="1"/>
  <c r="BE10"/>
  <c r="BD10"/>
  <c r="BC10"/>
  <c r="BB10"/>
  <c r="K10"/>
  <c r="I10"/>
  <c r="G10"/>
  <c r="BA10" s="1"/>
  <c r="BE8"/>
  <c r="BD8"/>
  <c r="BC8"/>
  <c r="BB8"/>
  <c r="K8"/>
  <c r="I8"/>
  <c r="G8"/>
  <c r="BA8" s="1"/>
  <c r="BA17" s="1"/>
  <c r="E7" i="9" s="1"/>
  <c r="E16" s="1"/>
  <c r="C15" i="8" s="1"/>
  <c r="B7" i="9"/>
  <c r="A7"/>
  <c r="BE17" i="10"/>
  <c r="I7" i="9" s="1"/>
  <c r="I16" s="1"/>
  <c r="C21" i="8" s="1"/>
  <c r="BD17" i="10"/>
  <c r="H7" i="9" s="1"/>
  <c r="H16" s="1"/>
  <c r="C17" i="8" s="1"/>
  <c r="BC17" i="10"/>
  <c r="G7" i="9" s="1"/>
  <c r="G16" s="1"/>
  <c r="C18" i="8" s="1"/>
  <c r="BB17" i="10"/>
  <c r="F7" i="9" s="1"/>
  <c r="F16" s="1"/>
  <c r="C16" i="8" s="1"/>
  <c r="K17" i="10"/>
  <c r="I17"/>
  <c r="G17"/>
  <c r="E4"/>
  <c r="F3"/>
  <c r="C33" i="8"/>
  <c r="F33" s="1"/>
  <c r="C31"/>
  <c r="G7"/>
  <c r="I54" i="6"/>
  <c r="D21" i="5"/>
  <c r="I53" i="6"/>
  <c r="G21" i="5" s="1"/>
  <c r="D20"/>
  <c r="I52" i="6"/>
  <c r="G20" i="5" s="1"/>
  <c r="D19"/>
  <c r="I51" i="6"/>
  <c r="G19" i="5" s="1"/>
  <c r="D18"/>
  <c r="I50" i="6"/>
  <c r="G18" i="5" s="1"/>
  <c r="D17"/>
  <c r="I49" i="6"/>
  <c r="G17" i="5" s="1"/>
  <c r="D16"/>
  <c r="I48" i="6"/>
  <c r="G16" i="5" s="1"/>
  <c r="D15"/>
  <c r="I47" i="6"/>
  <c r="G15" i="5" s="1"/>
  <c r="BE1042" i="7"/>
  <c r="BD1042"/>
  <c r="BC1042"/>
  <c r="BB1042"/>
  <c r="K1042"/>
  <c r="I1042"/>
  <c r="G1042"/>
  <c r="BA1042" s="1"/>
  <c r="BE1041"/>
  <c r="BD1041"/>
  <c r="BC1041"/>
  <c r="BB1041"/>
  <c r="K1041"/>
  <c r="I1041"/>
  <c r="G1041"/>
  <c r="BA1041" s="1"/>
  <c r="BE1040"/>
  <c r="BD1040"/>
  <c r="BC1040"/>
  <c r="BB1040"/>
  <c r="K1040"/>
  <c r="I1040"/>
  <c r="G1040"/>
  <c r="BA1040" s="1"/>
  <c r="BE1039"/>
  <c r="BD1039"/>
  <c r="BC1039"/>
  <c r="BB1039"/>
  <c r="K1039"/>
  <c r="I1039"/>
  <c r="G1039"/>
  <c r="BA1039" s="1"/>
  <c r="BE1038"/>
  <c r="BD1038"/>
  <c r="BC1038"/>
  <c r="BB1038"/>
  <c r="K1038"/>
  <c r="I1038"/>
  <c r="G1038"/>
  <c r="BA1038" s="1"/>
  <c r="BE1037"/>
  <c r="BD1037"/>
  <c r="BC1037"/>
  <c r="BB1037"/>
  <c r="K1037"/>
  <c r="I1037"/>
  <c r="G1037"/>
  <c r="BA1037" s="1"/>
  <c r="BE1036"/>
  <c r="BD1036"/>
  <c r="BC1036"/>
  <c r="BB1036"/>
  <c r="K1036"/>
  <c r="I1036"/>
  <c r="G1036"/>
  <c r="BA1036" s="1"/>
  <c r="BE1035"/>
  <c r="BD1035"/>
  <c r="BC1035"/>
  <c r="BB1035"/>
  <c r="K1035"/>
  <c r="I1035"/>
  <c r="G1035"/>
  <c r="BA1035" s="1"/>
  <c r="BE1034"/>
  <c r="BD1034"/>
  <c r="BC1034"/>
  <c r="BB1034"/>
  <c r="K1034"/>
  <c r="I1034"/>
  <c r="G1034"/>
  <c r="BA1034" s="1"/>
  <c r="BE1033"/>
  <c r="BD1033"/>
  <c r="BC1033"/>
  <c r="BB1033"/>
  <c r="K1033"/>
  <c r="I1033"/>
  <c r="G1033"/>
  <c r="BA1033" s="1"/>
  <c r="BA1043" s="1"/>
  <c r="E41" i="6" s="1"/>
  <c r="B41"/>
  <c r="A41"/>
  <c r="BE1043" i="7"/>
  <c r="I41" i="6" s="1"/>
  <c r="BD1043" i="7"/>
  <c r="H41" i="6" s="1"/>
  <c r="BC1043" i="7"/>
  <c r="G41" i="6" s="1"/>
  <c r="BB1043" i="7"/>
  <c r="F41" i="6" s="1"/>
  <c r="K1043" i="7"/>
  <c r="I1043"/>
  <c r="G1043"/>
  <c r="BE1030"/>
  <c r="BD1030"/>
  <c r="BB1030"/>
  <c r="BA1030"/>
  <c r="K1030"/>
  <c r="I1030"/>
  <c r="G1030"/>
  <c r="BC1030" s="1"/>
  <c r="BE1029"/>
  <c r="BD1029"/>
  <c r="BB1029"/>
  <c r="BA1029"/>
  <c r="K1029"/>
  <c r="I1029"/>
  <c r="G1029"/>
  <c r="BC1029" s="1"/>
  <c r="BE1028"/>
  <c r="BD1028"/>
  <c r="BB1028"/>
  <c r="BA1028"/>
  <c r="K1028"/>
  <c r="I1028"/>
  <c r="G1028"/>
  <c r="BC1028" s="1"/>
  <c r="BE1027"/>
  <c r="BD1027"/>
  <c r="BB1027"/>
  <c r="BA1027"/>
  <c r="K1027"/>
  <c r="I1027"/>
  <c r="G1027"/>
  <c r="BC1027" s="1"/>
  <c r="BE1025"/>
  <c r="BC1025"/>
  <c r="BB1025"/>
  <c r="BA1025"/>
  <c r="K1025"/>
  <c r="I1025"/>
  <c r="G1025"/>
  <c r="BD1025" s="1"/>
  <c r="BE1023"/>
  <c r="BC1023"/>
  <c r="BB1023"/>
  <c r="BA1023"/>
  <c r="K1023"/>
  <c r="I1023"/>
  <c r="G1023"/>
  <c r="BD1023" s="1"/>
  <c r="BE1021"/>
  <c r="BC1021"/>
  <c r="BB1021"/>
  <c r="BA1021"/>
  <c r="K1021"/>
  <c r="I1021"/>
  <c r="G1021"/>
  <c r="BD1021" s="1"/>
  <c r="BD1031" s="1"/>
  <c r="H40" i="6" s="1"/>
  <c r="B40"/>
  <c r="A40"/>
  <c r="BE1031" i="7"/>
  <c r="I40" i="6" s="1"/>
  <c r="BB1031" i="7"/>
  <c r="F40" i="6" s="1"/>
  <c r="BA1031" i="7"/>
  <c r="E40" i="6" s="1"/>
  <c r="K1031" i="7"/>
  <c r="I1031"/>
  <c r="G1031"/>
  <c r="BE1016"/>
  <c r="BC1016"/>
  <c r="BB1016"/>
  <c r="BA1016"/>
  <c r="K1016"/>
  <c r="I1016"/>
  <c r="G1016"/>
  <c r="BD1016" s="1"/>
  <c r="BD1019" s="1"/>
  <c r="H39" i="6" s="1"/>
  <c r="B39"/>
  <c r="A39"/>
  <c r="BE1019" i="7"/>
  <c r="I39" i="6" s="1"/>
  <c r="BC1019" i="7"/>
  <c r="G39" i="6" s="1"/>
  <c r="BB1019" i="7"/>
  <c r="F39" i="6" s="1"/>
  <c r="BA1019" i="7"/>
  <c r="E39" i="6" s="1"/>
  <c r="K1019" i="7"/>
  <c r="I1019"/>
  <c r="G1019"/>
  <c r="BE1012"/>
  <c r="BD1012"/>
  <c r="BC1012"/>
  <c r="BA1012"/>
  <c r="K1012"/>
  <c r="I1012"/>
  <c r="G1012"/>
  <c r="BB1012" s="1"/>
  <c r="BE1010"/>
  <c r="BD1010"/>
  <c r="BC1010"/>
  <c r="BA1010"/>
  <c r="K1010"/>
  <c r="I1010"/>
  <c r="G1010"/>
  <c r="BB1010" s="1"/>
  <c r="BE1007"/>
  <c r="BD1007"/>
  <c r="BC1007"/>
  <c r="BA1007"/>
  <c r="K1007"/>
  <c r="I1007"/>
  <c r="G1007"/>
  <c r="BB1007" s="1"/>
  <c r="BE1000"/>
  <c r="BD1000"/>
  <c r="BC1000"/>
  <c r="BA1000"/>
  <c r="K1000"/>
  <c r="I1000"/>
  <c r="G1000"/>
  <c r="BB1000" s="1"/>
  <c r="BE998"/>
  <c r="BD998"/>
  <c r="BC998"/>
  <c r="BA998"/>
  <c r="K998"/>
  <c r="I998"/>
  <c r="G998"/>
  <c r="BB998" s="1"/>
  <c r="BE996"/>
  <c r="BD996"/>
  <c r="BC996"/>
  <c r="BA996"/>
  <c r="K996"/>
  <c r="I996"/>
  <c r="G996"/>
  <c r="BB996" s="1"/>
  <c r="BB1014" s="1"/>
  <c r="F38" i="6" s="1"/>
  <c r="B38"/>
  <c r="A38"/>
  <c r="BE1014" i="7"/>
  <c r="I38" i="6" s="1"/>
  <c r="BD1014" i="7"/>
  <c r="H38" i="6" s="1"/>
  <c r="BC1014" i="7"/>
  <c r="G38" i="6" s="1"/>
  <c r="BA1014" i="7"/>
  <c r="E38" i="6" s="1"/>
  <c r="K1014" i="7"/>
  <c r="I1014"/>
  <c r="G1014"/>
  <c r="BE989"/>
  <c r="BD989"/>
  <c r="BC989"/>
  <c r="BA989"/>
  <c r="K989"/>
  <c r="I989"/>
  <c r="G989"/>
  <c r="BB989" s="1"/>
  <c r="BB994" s="1"/>
  <c r="F37" i="6" s="1"/>
  <c r="B37"/>
  <c r="A37"/>
  <c r="BE994" i="7"/>
  <c r="I37" i="6" s="1"/>
  <c r="BD994" i="7"/>
  <c r="H37" i="6" s="1"/>
  <c r="BC994" i="7"/>
  <c r="G37" i="6" s="1"/>
  <c r="BA994" i="7"/>
  <c r="E37" i="6" s="1"/>
  <c r="K994" i="7"/>
  <c r="I994"/>
  <c r="G994"/>
  <c r="BE986"/>
  <c r="BD986"/>
  <c r="BC986"/>
  <c r="BA986"/>
  <c r="K986"/>
  <c r="I986"/>
  <c r="G986"/>
  <c r="BB986" s="1"/>
  <c r="BE983"/>
  <c r="BD983"/>
  <c r="BC983"/>
  <c r="BA983"/>
  <c r="K983"/>
  <c r="I983"/>
  <c r="G983"/>
  <c r="BB983" s="1"/>
  <c r="BE979"/>
  <c r="BD979"/>
  <c r="BC979"/>
  <c r="BA979"/>
  <c r="K979"/>
  <c r="I979"/>
  <c r="G979"/>
  <c r="BB979" s="1"/>
  <c r="BE977"/>
  <c r="BD977"/>
  <c r="BC977"/>
  <c r="BA977"/>
  <c r="K977"/>
  <c r="I977"/>
  <c r="G977"/>
  <c r="BB977" s="1"/>
  <c r="BE975"/>
  <c r="BD975"/>
  <c r="BC975"/>
  <c r="BA975"/>
  <c r="K975"/>
  <c r="I975"/>
  <c r="G975"/>
  <c r="BB975" s="1"/>
  <c r="BE973"/>
  <c r="BD973"/>
  <c r="BC973"/>
  <c r="BA973"/>
  <c r="K973"/>
  <c r="I973"/>
  <c r="G973"/>
  <c r="BB973" s="1"/>
  <c r="BE971"/>
  <c r="BD971"/>
  <c r="BC971"/>
  <c r="BA971"/>
  <c r="K971"/>
  <c r="I971"/>
  <c r="G971"/>
  <c r="BB971" s="1"/>
  <c r="BE968"/>
  <c r="BD968"/>
  <c r="BC968"/>
  <c r="BA968"/>
  <c r="K968"/>
  <c r="I968"/>
  <c r="G968"/>
  <c r="BB968" s="1"/>
  <c r="BE960"/>
  <c r="BD960"/>
  <c r="BC960"/>
  <c r="BA960"/>
  <c r="K960"/>
  <c r="I960"/>
  <c r="G960"/>
  <c r="BB960" s="1"/>
  <c r="BE957"/>
  <c r="BD957"/>
  <c r="BC957"/>
  <c r="BA957"/>
  <c r="K957"/>
  <c r="I957"/>
  <c r="G957"/>
  <c r="BB957" s="1"/>
  <c r="BE935"/>
  <c r="BD935"/>
  <c r="BC935"/>
  <c r="BA935"/>
  <c r="K935"/>
  <c r="I935"/>
  <c r="G935"/>
  <c r="BB935" s="1"/>
  <c r="BB987" s="1"/>
  <c r="F36" i="6" s="1"/>
  <c r="B36"/>
  <c r="A36"/>
  <c r="BE987" i="7"/>
  <c r="I36" i="6" s="1"/>
  <c r="BD987" i="7"/>
  <c r="H36" i="6" s="1"/>
  <c r="BC987" i="7"/>
  <c r="G36" i="6" s="1"/>
  <c r="BA987" i="7"/>
  <c r="E36" i="6" s="1"/>
  <c r="K987" i="7"/>
  <c r="I987"/>
  <c r="G987"/>
  <c r="BE932"/>
  <c r="BD932"/>
  <c r="BC932"/>
  <c r="BA932"/>
  <c r="K932"/>
  <c r="I932"/>
  <c r="G932"/>
  <c r="BB932" s="1"/>
  <c r="BE929"/>
  <c r="BD929"/>
  <c r="BC929"/>
  <c r="BA929"/>
  <c r="K929"/>
  <c r="I929"/>
  <c r="G929"/>
  <c r="BB929" s="1"/>
  <c r="BE926"/>
  <c r="BD926"/>
  <c r="BC926"/>
  <c r="BA926"/>
  <c r="K926"/>
  <c r="I926"/>
  <c r="G926"/>
  <c r="BB926" s="1"/>
  <c r="BE925"/>
  <c r="BD925"/>
  <c r="BC925"/>
  <c r="BA925"/>
  <c r="K925"/>
  <c r="I925"/>
  <c r="G925"/>
  <c r="BB925" s="1"/>
  <c r="BE922"/>
  <c r="BD922"/>
  <c r="BC922"/>
  <c r="BA922"/>
  <c r="K922"/>
  <c r="I922"/>
  <c r="G922"/>
  <c r="BB922" s="1"/>
  <c r="BE920"/>
  <c r="BD920"/>
  <c r="BC920"/>
  <c r="BA920"/>
  <c r="K920"/>
  <c r="I920"/>
  <c r="G920"/>
  <c r="BB920" s="1"/>
  <c r="BB933" s="1"/>
  <c r="F35" i="6" s="1"/>
  <c r="B35"/>
  <c r="A35"/>
  <c r="BE933" i="7"/>
  <c r="I35" i="6" s="1"/>
  <c r="BD933" i="7"/>
  <c r="H35" i="6" s="1"/>
  <c r="BC933" i="7"/>
  <c r="G35" i="6" s="1"/>
  <c r="BA933" i="7"/>
  <c r="E35" i="6" s="1"/>
  <c r="K933" i="7"/>
  <c r="I933"/>
  <c r="G933"/>
  <c r="BE917"/>
  <c r="BD917"/>
  <c r="BC917"/>
  <c r="BA917"/>
  <c r="K917"/>
  <c r="I917"/>
  <c r="G917"/>
  <c r="BB917" s="1"/>
  <c r="BE914"/>
  <c r="BD914"/>
  <c r="BC914"/>
  <c r="BA914"/>
  <c r="K914"/>
  <c r="I914"/>
  <c r="G914"/>
  <c r="BB914" s="1"/>
  <c r="BE911"/>
  <c r="BD911"/>
  <c r="BC911"/>
  <c r="BA911"/>
  <c r="K911"/>
  <c r="I911"/>
  <c r="G911"/>
  <c r="BB911" s="1"/>
  <c r="BE910"/>
  <c r="BD910"/>
  <c r="BC910"/>
  <c r="BA910"/>
  <c r="K910"/>
  <c r="I910"/>
  <c r="G910"/>
  <c r="BB910" s="1"/>
  <c r="BE907"/>
  <c r="BD907"/>
  <c r="BC907"/>
  <c r="BA907"/>
  <c r="K907"/>
  <c r="I907"/>
  <c r="G907"/>
  <c r="BB907" s="1"/>
  <c r="BE905"/>
  <c r="BD905"/>
  <c r="BC905"/>
  <c r="BA905"/>
  <c r="K905"/>
  <c r="I905"/>
  <c r="G905"/>
  <c r="BB905" s="1"/>
  <c r="BE904"/>
  <c r="BD904"/>
  <c r="BC904"/>
  <c r="BA904"/>
  <c r="K904"/>
  <c r="I904"/>
  <c r="G904"/>
  <c r="BB904" s="1"/>
  <c r="BE902"/>
  <c r="BD902"/>
  <c r="BC902"/>
  <c r="BA902"/>
  <c r="K902"/>
  <c r="I902"/>
  <c r="G902"/>
  <c r="BB902" s="1"/>
  <c r="BE901"/>
  <c r="BD901"/>
  <c r="BC901"/>
  <c r="BA901"/>
  <c r="K901"/>
  <c r="I901"/>
  <c r="G901"/>
  <c r="BB901" s="1"/>
  <c r="BE900"/>
  <c r="BD900"/>
  <c r="BC900"/>
  <c r="BA900"/>
  <c r="K900"/>
  <c r="I900"/>
  <c r="G900"/>
  <c r="BB900" s="1"/>
  <c r="BE895"/>
  <c r="BD895"/>
  <c r="BC895"/>
  <c r="BA895"/>
  <c r="K895"/>
  <c r="I895"/>
  <c r="G895"/>
  <c r="BB895" s="1"/>
  <c r="BE893"/>
  <c r="BD893"/>
  <c r="BC893"/>
  <c r="BA893"/>
  <c r="K893"/>
  <c r="I893"/>
  <c r="G893"/>
  <c r="BB893" s="1"/>
  <c r="BE881"/>
  <c r="BD881"/>
  <c r="BC881"/>
  <c r="BA881"/>
  <c r="K881"/>
  <c r="I881"/>
  <c r="G881"/>
  <c r="BB881" s="1"/>
  <c r="BE869"/>
  <c r="BD869"/>
  <c r="BC869"/>
  <c r="BA869"/>
  <c r="K869"/>
  <c r="I869"/>
  <c r="G869"/>
  <c r="BB869" s="1"/>
  <c r="BE867"/>
  <c r="BD867"/>
  <c r="BC867"/>
  <c r="BA867"/>
  <c r="K867"/>
  <c r="I867"/>
  <c r="G867"/>
  <c r="BB867" s="1"/>
  <c r="BB918" s="1"/>
  <c r="F34" i="6" s="1"/>
  <c r="B34"/>
  <c r="A34"/>
  <c r="BE918" i="7"/>
  <c r="I34" i="6" s="1"/>
  <c r="BD918" i="7"/>
  <c r="H34" i="6" s="1"/>
  <c r="BC918" i="7"/>
  <c r="G34" i="6" s="1"/>
  <c r="BA918" i="7"/>
  <c r="E34" i="6" s="1"/>
  <c r="K918" i="7"/>
  <c r="I918"/>
  <c r="G918"/>
  <c r="BE864"/>
  <c r="BD864"/>
  <c r="BC864"/>
  <c r="BA864"/>
  <c r="K864"/>
  <c r="I864"/>
  <c r="G864"/>
  <c r="BB864" s="1"/>
  <c r="BE862"/>
  <c r="BD862"/>
  <c r="BC862"/>
  <c r="BA862"/>
  <c r="K862"/>
  <c r="I862"/>
  <c r="G862"/>
  <c r="BB862" s="1"/>
  <c r="BE860"/>
  <c r="BD860"/>
  <c r="BC860"/>
  <c r="BA860"/>
  <c r="K860"/>
  <c r="I860"/>
  <c r="G860"/>
  <c r="BB860" s="1"/>
  <c r="BE858"/>
  <c r="BD858"/>
  <c r="BC858"/>
  <c r="BA858"/>
  <c r="K858"/>
  <c r="I858"/>
  <c r="G858"/>
  <c r="BB858" s="1"/>
  <c r="BE856"/>
  <c r="BD856"/>
  <c r="BC856"/>
  <c r="BA856"/>
  <c r="K856"/>
  <c r="I856"/>
  <c r="G856"/>
  <c r="BB856" s="1"/>
  <c r="BE854"/>
  <c r="BD854"/>
  <c r="BC854"/>
  <c r="BA854"/>
  <c r="K854"/>
  <c r="I854"/>
  <c r="G854"/>
  <c r="BB854" s="1"/>
  <c r="BE852"/>
  <c r="BD852"/>
  <c r="BC852"/>
  <c r="BA852"/>
  <c r="K852"/>
  <c r="I852"/>
  <c r="G852"/>
  <c r="BB852" s="1"/>
  <c r="BE849"/>
  <c r="BD849"/>
  <c r="BC849"/>
  <c r="BA849"/>
  <c r="K849"/>
  <c r="I849"/>
  <c r="G849"/>
  <c r="BB849" s="1"/>
  <c r="BE847"/>
  <c r="BD847"/>
  <c r="BC847"/>
  <c r="BA847"/>
  <c r="K847"/>
  <c r="I847"/>
  <c r="G847"/>
  <c r="BB847" s="1"/>
  <c r="BE845"/>
  <c r="BD845"/>
  <c r="BC845"/>
  <c r="BA845"/>
  <c r="K845"/>
  <c r="I845"/>
  <c r="G845"/>
  <c r="BB845" s="1"/>
  <c r="BE843"/>
  <c r="BD843"/>
  <c r="BC843"/>
  <c r="BA843"/>
  <c r="K843"/>
  <c r="I843"/>
  <c r="G843"/>
  <c r="BB843" s="1"/>
  <c r="BE841"/>
  <c r="BD841"/>
  <c r="BC841"/>
  <c r="BA841"/>
  <c r="K841"/>
  <c r="I841"/>
  <c r="G841"/>
  <c r="BB841" s="1"/>
  <c r="BE839"/>
  <c r="BD839"/>
  <c r="BC839"/>
  <c r="BA839"/>
  <c r="K839"/>
  <c r="I839"/>
  <c r="G839"/>
  <c r="BB839" s="1"/>
  <c r="BE837"/>
  <c r="BD837"/>
  <c r="BC837"/>
  <c r="BA837"/>
  <c r="K837"/>
  <c r="I837"/>
  <c r="G837"/>
  <c r="BB837" s="1"/>
  <c r="BE827"/>
  <c r="BD827"/>
  <c r="BC827"/>
  <c r="BA827"/>
  <c r="K827"/>
  <c r="I827"/>
  <c r="G827"/>
  <c r="BB827" s="1"/>
  <c r="BE820"/>
  <c r="BD820"/>
  <c r="BC820"/>
  <c r="BA820"/>
  <c r="K820"/>
  <c r="I820"/>
  <c r="G820"/>
  <c r="BB820" s="1"/>
  <c r="BE805"/>
  <c r="BD805"/>
  <c r="BC805"/>
  <c r="BA805"/>
  <c r="K805"/>
  <c r="I805"/>
  <c r="G805"/>
  <c r="BB805" s="1"/>
  <c r="BB865" s="1"/>
  <c r="F33" i="6" s="1"/>
  <c r="B33"/>
  <c r="A33"/>
  <c r="BE865" i="7"/>
  <c r="I33" i="6" s="1"/>
  <c r="BD865" i="7"/>
  <c r="H33" i="6" s="1"/>
  <c r="BC865" i="7"/>
  <c r="G33" i="6" s="1"/>
  <c r="BA865" i="7"/>
  <c r="E33" i="6" s="1"/>
  <c r="K865" i="7"/>
  <c r="I865"/>
  <c r="G865"/>
  <c r="BE802"/>
  <c r="BD802"/>
  <c r="BC802"/>
  <c r="BA802"/>
  <c r="K802"/>
  <c r="I802"/>
  <c r="G802"/>
  <c r="BB802" s="1"/>
  <c r="BE799"/>
  <c r="BD799"/>
  <c r="BC799"/>
  <c r="BA799"/>
  <c r="K799"/>
  <c r="I799"/>
  <c r="G799"/>
  <c r="BB799" s="1"/>
  <c r="BE797"/>
  <c r="BD797"/>
  <c r="BC797"/>
  <c r="BA797"/>
  <c r="K797"/>
  <c r="I797"/>
  <c r="G797"/>
  <c r="BB797" s="1"/>
  <c r="BE794"/>
  <c r="BD794"/>
  <c r="BC794"/>
  <c r="BA794"/>
  <c r="K794"/>
  <c r="I794"/>
  <c r="G794"/>
  <c r="BB794" s="1"/>
  <c r="BE791"/>
  <c r="BD791"/>
  <c r="BC791"/>
  <c r="BA791"/>
  <c r="K791"/>
  <c r="I791"/>
  <c r="G791"/>
  <c r="BB791" s="1"/>
  <c r="BE788"/>
  <c r="BD788"/>
  <c r="BC788"/>
  <c r="BA788"/>
  <c r="K788"/>
  <c r="I788"/>
  <c r="G788"/>
  <c r="BB788" s="1"/>
  <c r="BE784"/>
  <c r="BD784"/>
  <c r="BC784"/>
  <c r="BA784"/>
  <c r="K784"/>
  <c r="I784"/>
  <c r="G784"/>
  <c r="BB784" s="1"/>
  <c r="BE782"/>
  <c r="BD782"/>
  <c r="BC782"/>
  <c r="BA782"/>
  <c r="K782"/>
  <c r="I782"/>
  <c r="G782"/>
  <c r="BB782" s="1"/>
  <c r="BE779"/>
  <c r="BD779"/>
  <c r="BC779"/>
  <c r="BA779"/>
  <c r="K779"/>
  <c r="I779"/>
  <c r="G779"/>
  <c r="BB779" s="1"/>
  <c r="BE777"/>
  <c r="BD777"/>
  <c r="BC777"/>
  <c r="BA777"/>
  <c r="K777"/>
  <c r="I777"/>
  <c r="G777"/>
  <c r="BB777" s="1"/>
  <c r="BE776"/>
  <c r="BD776"/>
  <c r="BC776"/>
  <c r="BA776"/>
  <c r="K776"/>
  <c r="I776"/>
  <c r="G776"/>
  <c r="BB776" s="1"/>
  <c r="BE772"/>
  <c r="BD772"/>
  <c r="BC772"/>
  <c r="BA772"/>
  <c r="K772"/>
  <c r="I772"/>
  <c r="G772"/>
  <c r="BB772" s="1"/>
  <c r="BE769"/>
  <c r="BD769"/>
  <c r="BC769"/>
  <c r="BA769"/>
  <c r="K769"/>
  <c r="I769"/>
  <c r="G769"/>
  <c r="BB769" s="1"/>
  <c r="BE767"/>
  <c r="BD767"/>
  <c r="BC767"/>
  <c r="BA767"/>
  <c r="K767"/>
  <c r="I767"/>
  <c r="G767"/>
  <c r="BB767" s="1"/>
  <c r="BB803" s="1"/>
  <c r="F32" i="6" s="1"/>
  <c r="B32"/>
  <c r="A32"/>
  <c r="BE803" i="7"/>
  <c r="I32" i="6" s="1"/>
  <c r="BD803" i="7"/>
  <c r="H32" i="6" s="1"/>
  <c r="BC803" i="7"/>
  <c r="G32" i="6" s="1"/>
  <c r="BA803" i="7"/>
  <c r="E32" i="6" s="1"/>
  <c r="K803" i="7"/>
  <c r="I803"/>
  <c r="G803"/>
  <c r="BE764"/>
  <c r="BD764"/>
  <c r="BC764"/>
  <c r="BA764"/>
  <c r="K764"/>
  <c r="I764"/>
  <c r="G764"/>
  <c r="BB764" s="1"/>
  <c r="BE762"/>
  <c r="BD762"/>
  <c r="BC762"/>
  <c r="BA762"/>
  <c r="K762"/>
  <c r="I762"/>
  <c r="G762"/>
  <c r="BB762" s="1"/>
  <c r="BE761"/>
  <c r="BD761"/>
  <c r="BC761"/>
  <c r="BA761"/>
  <c r="K761"/>
  <c r="I761"/>
  <c r="G761"/>
  <c r="BB761" s="1"/>
  <c r="BE760"/>
  <c r="BD760"/>
  <c r="BC760"/>
  <c r="BA760"/>
  <c r="K760"/>
  <c r="I760"/>
  <c r="G760"/>
  <c r="BB760" s="1"/>
  <c r="BE759"/>
  <c r="BD759"/>
  <c r="BC759"/>
  <c r="BA759"/>
  <c r="K759"/>
  <c r="I759"/>
  <c r="G759"/>
  <c r="BB759" s="1"/>
  <c r="BE758"/>
  <c r="BD758"/>
  <c r="BC758"/>
  <c r="BA758"/>
  <c r="K758"/>
  <c r="I758"/>
  <c r="G758"/>
  <c r="BB758" s="1"/>
  <c r="BE757"/>
  <c r="BD757"/>
  <c r="BC757"/>
  <c r="BA757"/>
  <c r="K757"/>
  <c r="I757"/>
  <c r="G757"/>
  <c r="BB757" s="1"/>
  <c r="BE756"/>
  <c r="BD756"/>
  <c r="BC756"/>
  <c r="BA756"/>
  <c r="K756"/>
  <c r="I756"/>
  <c r="G756"/>
  <c r="BB756" s="1"/>
  <c r="BE755"/>
  <c r="BD755"/>
  <c r="BC755"/>
  <c r="BA755"/>
  <c r="K755"/>
  <c r="I755"/>
  <c r="G755"/>
  <c r="BB755" s="1"/>
  <c r="BE752"/>
  <c r="BD752"/>
  <c r="BC752"/>
  <c r="BA752"/>
  <c r="K752"/>
  <c r="I752"/>
  <c r="G752"/>
  <c r="BB752" s="1"/>
  <c r="BE751"/>
  <c r="BD751"/>
  <c r="BC751"/>
  <c r="BA751"/>
  <c r="K751"/>
  <c r="I751"/>
  <c r="G751"/>
  <c r="BB751" s="1"/>
  <c r="BE750"/>
  <c r="BD750"/>
  <c r="BC750"/>
  <c r="BA750"/>
  <c r="K750"/>
  <c r="I750"/>
  <c r="G750"/>
  <c r="BB750" s="1"/>
  <c r="BE749"/>
  <c r="BD749"/>
  <c r="BC749"/>
  <c r="BA749"/>
  <c r="K749"/>
  <c r="I749"/>
  <c r="G749"/>
  <c r="BB749" s="1"/>
  <c r="BE745"/>
  <c r="BD745"/>
  <c r="BC745"/>
  <c r="BA745"/>
  <c r="K745"/>
  <c r="I745"/>
  <c r="G745"/>
  <c r="BB745" s="1"/>
  <c r="BE744"/>
  <c r="BD744"/>
  <c r="BC744"/>
  <c r="BA744"/>
  <c r="K744"/>
  <c r="I744"/>
  <c r="G744"/>
  <c r="BB744" s="1"/>
  <c r="BE743"/>
  <c r="BD743"/>
  <c r="BC743"/>
  <c r="BA743"/>
  <c r="K743"/>
  <c r="I743"/>
  <c r="G743"/>
  <c r="BB743" s="1"/>
  <c r="BE742"/>
  <c r="BD742"/>
  <c r="BC742"/>
  <c r="BA742"/>
  <c r="K742"/>
  <c r="I742"/>
  <c r="G742"/>
  <c r="BB742" s="1"/>
  <c r="BE740"/>
  <c r="BD740"/>
  <c r="BC740"/>
  <c r="BA740"/>
  <c r="K740"/>
  <c r="I740"/>
  <c r="G740"/>
  <c r="BB740" s="1"/>
  <c r="BE738"/>
  <c r="BD738"/>
  <c r="BC738"/>
  <c r="BA738"/>
  <c r="K738"/>
  <c r="I738"/>
  <c r="G738"/>
  <c r="BB738" s="1"/>
  <c r="BE736"/>
  <c r="BD736"/>
  <c r="BC736"/>
  <c r="BA736"/>
  <c r="K736"/>
  <c r="I736"/>
  <c r="G736"/>
  <c r="BB736" s="1"/>
  <c r="BE734"/>
  <c r="BD734"/>
  <c r="BC734"/>
  <c r="BA734"/>
  <c r="K734"/>
  <c r="I734"/>
  <c r="G734"/>
  <c r="BB734" s="1"/>
  <c r="BE732"/>
  <c r="BD732"/>
  <c r="BC732"/>
  <c r="BA732"/>
  <c r="K732"/>
  <c r="I732"/>
  <c r="G732"/>
  <c r="BB732" s="1"/>
  <c r="BE731"/>
  <c r="BD731"/>
  <c r="BC731"/>
  <c r="BA731"/>
  <c r="K731"/>
  <c r="I731"/>
  <c r="G731"/>
  <c r="BB731" s="1"/>
  <c r="BB765" s="1"/>
  <c r="F31" i="6" s="1"/>
  <c r="B31"/>
  <c r="A31"/>
  <c r="BE765" i="7"/>
  <c r="I31" i="6" s="1"/>
  <c r="BD765" i="7"/>
  <c r="H31" i="6" s="1"/>
  <c r="BC765" i="7"/>
  <c r="G31" i="6" s="1"/>
  <c r="BA765" i="7"/>
  <c r="E31" i="6" s="1"/>
  <c r="K765" i="7"/>
  <c r="I765"/>
  <c r="G765"/>
  <c r="BE728"/>
  <c r="BD728"/>
  <c r="BC728"/>
  <c r="BA728"/>
  <c r="K728"/>
  <c r="I728"/>
  <c r="G728"/>
  <c r="BB728" s="1"/>
  <c r="BE725"/>
  <c r="BD725"/>
  <c r="BC725"/>
  <c r="BA725"/>
  <c r="K725"/>
  <c r="I725"/>
  <c r="G725"/>
  <c r="BB725" s="1"/>
  <c r="BE723"/>
  <c r="BD723"/>
  <c r="BC723"/>
  <c r="BA723"/>
  <c r="K723"/>
  <c r="I723"/>
  <c r="G723"/>
  <c r="BB723" s="1"/>
  <c r="BE721"/>
  <c r="BD721"/>
  <c r="BC721"/>
  <c r="BA721"/>
  <c r="K721"/>
  <c r="I721"/>
  <c r="G721"/>
  <c r="BB721" s="1"/>
  <c r="BB729" s="1"/>
  <c r="F30" i="6" s="1"/>
  <c r="B30"/>
  <c r="A30"/>
  <c r="BE729" i="7"/>
  <c r="I30" i="6" s="1"/>
  <c r="BD729" i="7"/>
  <c r="H30" i="6" s="1"/>
  <c r="BC729" i="7"/>
  <c r="G30" i="6" s="1"/>
  <c r="BA729" i="7"/>
  <c r="E30" i="6" s="1"/>
  <c r="K729" i="7"/>
  <c r="I729"/>
  <c r="G729"/>
  <c r="BE718"/>
  <c r="BD718"/>
  <c r="BC718"/>
  <c r="BA718"/>
  <c r="K718"/>
  <c r="I718"/>
  <c r="G718"/>
  <c r="BB718" s="1"/>
  <c r="BE715"/>
  <c r="BD715"/>
  <c r="BC715"/>
  <c r="BA715"/>
  <c r="K715"/>
  <c r="I715"/>
  <c r="G715"/>
  <c r="BB715" s="1"/>
  <c r="BE712"/>
  <c r="BD712"/>
  <c r="BC712"/>
  <c r="BA712"/>
  <c r="K712"/>
  <c r="I712"/>
  <c r="G712"/>
  <c r="BB712" s="1"/>
  <c r="BE709"/>
  <c r="BD709"/>
  <c r="BC709"/>
  <c r="BA709"/>
  <c r="K709"/>
  <c r="I709"/>
  <c r="G709"/>
  <c r="BB709" s="1"/>
  <c r="BE707"/>
  <c r="BD707"/>
  <c r="BC707"/>
  <c r="BA707"/>
  <c r="K707"/>
  <c r="I707"/>
  <c r="G707"/>
  <c r="BB707" s="1"/>
  <c r="BE703"/>
  <c r="BD703"/>
  <c r="BC703"/>
  <c r="BA703"/>
  <c r="K703"/>
  <c r="I703"/>
  <c r="G703"/>
  <c r="BB703" s="1"/>
  <c r="BE701"/>
  <c r="BD701"/>
  <c r="BC701"/>
  <c r="BA701"/>
  <c r="K701"/>
  <c r="I701"/>
  <c r="G701"/>
  <c r="BB701" s="1"/>
  <c r="BE699"/>
  <c r="BD699"/>
  <c r="BC699"/>
  <c r="BA699"/>
  <c r="K699"/>
  <c r="I699"/>
  <c r="G699"/>
  <c r="BB699" s="1"/>
  <c r="BE698"/>
  <c r="BD698"/>
  <c r="BC698"/>
  <c r="BA698"/>
  <c r="K698"/>
  <c r="I698"/>
  <c r="G698"/>
  <c r="BB698" s="1"/>
  <c r="BE697"/>
  <c r="BD697"/>
  <c r="BC697"/>
  <c r="BA697"/>
  <c r="K697"/>
  <c r="I697"/>
  <c r="G697"/>
  <c r="BB697" s="1"/>
  <c r="BE696"/>
  <c r="BD696"/>
  <c r="BC696"/>
  <c r="BA696"/>
  <c r="K696"/>
  <c r="I696"/>
  <c r="G696"/>
  <c r="BB696" s="1"/>
  <c r="BE695"/>
  <c r="BD695"/>
  <c r="BC695"/>
  <c r="BA695"/>
  <c r="K695"/>
  <c r="I695"/>
  <c r="G695"/>
  <c r="BB695" s="1"/>
  <c r="BE694"/>
  <c r="BD694"/>
  <c r="BC694"/>
  <c r="BA694"/>
  <c r="K694"/>
  <c r="I694"/>
  <c r="G694"/>
  <c r="BB694" s="1"/>
  <c r="BE693"/>
  <c r="BD693"/>
  <c r="BC693"/>
  <c r="BA693"/>
  <c r="K693"/>
  <c r="I693"/>
  <c r="G693"/>
  <c r="BB693" s="1"/>
  <c r="BE692"/>
  <c r="BD692"/>
  <c r="BC692"/>
  <c r="BA692"/>
  <c r="K692"/>
  <c r="I692"/>
  <c r="G692"/>
  <c r="BB692" s="1"/>
  <c r="BE691"/>
  <c r="BD691"/>
  <c r="BC691"/>
  <c r="BA691"/>
  <c r="K691"/>
  <c r="I691"/>
  <c r="G691"/>
  <c r="BB691" s="1"/>
  <c r="BE690"/>
  <c r="BD690"/>
  <c r="BC690"/>
  <c r="BA690"/>
  <c r="K690"/>
  <c r="I690"/>
  <c r="G690"/>
  <c r="BB690" s="1"/>
  <c r="BE689"/>
  <c r="BD689"/>
  <c r="BC689"/>
  <c r="BA689"/>
  <c r="K689"/>
  <c r="I689"/>
  <c r="G689"/>
  <c r="BB689" s="1"/>
  <c r="BE688"/>
  <c r="BD688"/>
  <c r="BC688"/>
  <c r="BA688"/>
  <c r="K688"/>
  <c r="I688"/>
  <c r="G688"/>
  <c r="BB688" s="1"/>
  <c r="BE687"/>
  <c r="BD687"/>
  <c r="BC687"/>
  <c r="BA687"/>
  <c r="K687"/>
  <c r="I687"/>
  <c r="G687"/>
  <c r="BB687" s="1"/>
  <c r="BE682"/>
  <c r="BD682"/>
  <c r="BC682"/>
  <c r="BA682"/>
  <c r="K682"/>
  <c r="I682"/>
  <c r="G682"/>
  <c r="BB682" s="1"/>
  <c r="BE681"/>
  <c r="BD681"/>
  <c r="BC681"/>
  <c r="BA681"/>
  <c r="K681"/>
  <c r="I681"/>
  <c r="G681"/>
  <c r="BB681" s="1"/>
  <c r="BE679"/>
  <c r="BD679"/>
  <c r="BC679"/>
  <c r="BA679"/>
  <c r="K679"/>
  <c r="I679"/>
  <c r="G679"/>
  <c r="BB679" s="1"/>
  <c r="BE678"/>
  <c r="BD678"/>
  <c r="BC678"/>
  <c r="BA678"/>
  <c r="K678"/>
  <c r="I678"/>
  <c r="G678"/>
  <c r="BB678" s="1"/>
  <c r="BE677"/>
  <c r="BD677"/>
  <c r="BC677"/>
  <c r="BA677"/>
  <c r="K677"/>
  <c r="I677"/>
  <c r="G677"/>
  <c r="BB677" s="1"/>
  <c r="BB719" s="1"/>
  <c r="F29" i="6" s="1"/>
  <c r="B29"/>
  <c r="A29"/>
  <c r="BE719" i="7"/>
  <c r="I29" i="6" s="1"/>
  <c r="BD719" i="7"/>
  <c r="H29" i="6" s="1"/>
  <c r="BC719" i="7"/>
  <c r="G29" i="6" s="1"/>
  <c r="BA719" i="7"/>
  <c r="E29" i="6" s="1"/>
  <c r="K719" i="7"/>
  <c r="I719"/>
  <c r="G719"/>
  <c r="BE674"/>
  <c r="BD674"/>
  <c r="BC674"/>
  <c r="BA674"/>
  <c r="K674"/>
  <c r="I674"/>
  <c r="G674"/>
  <c r="BB674" s="1"/>
  <c r="BE671"/>
  <c r="BD671"/>
  <c r="BC671"/>
  <c r="BA671"/>
  <c r="K671"/>
  <c r="I671"/>
  <c r="G671"/>
  <c r="BB671" s="1"/>
  <c r="BE667"/>
  <c r="BD667"/>
  <c r="BC667"/>
  <c r="BA667"/>
  <c r="K667"/>
  <c r="I667"/>
  <c r="G667"/>
  <c r="BB667" s="1"/>
  <c r="BE663"/>
  <c r="BD663"/>
  <c r="BC663"/>
  <c r="BA663"/>
  <c r="K663"/>
  <c r="I663"/>
  <c r="G663"/>
  <c r="BB663" s="1"/>
  <c r="BE660"/>
  <c r="BD660"/>
  <c r="BC660"/>
  <c r="BA660"/>
  <c r="K660"/>
  <c r="I660"/>
  <c r="G660"/>
  <c r="BB660" s="1"/>
  <c r="BE658"/>
  <c r="BD658"/>
  <c r="BC658"/>
  <c r="BA658"/>
  <c r="K658"/>
  <c r="I658"/>
  <c r="G658"/>
  <c r="BB658" s="1"/>
  <c r="BE652"/>
  <c r="BD652"/>
  <c r="BC652"/>
  <c r="BA652"/>
  <c r="K652"/>
  <c r="I652"/>
  <c r="G652"/>
  <c r="BB652" s="1"/>
  <c r="BE648"/>
  <c r="BD648"/>
  <c r="BC648"/>
  <c r="BA648"/>
  <c r="K648"/>
  <c r="I648"/>
  <c r="G648"/>
  <c r="BB648" s="1"/>
  <c r="BE645"/>
  <c r="BD645"/>
  <c r="BC645"/>
  <c r="BA645"/>
  <c r="K645"/>
  <c r="I645"/>
  <c r="G645"/>
  <c r="BB645" s="1"/>
  <c r="BE644"/>
  <c r="BD644"/>
  <c r="BC644"/>
  <c r="BA644"/>
  <c r="K644"/>
  <c r="I644"/>
  <c r="G644"/>
  <c r="BB644" s="1"/>
  <c r="BE643"/>
  <c r="BD643"/>
  <c r="BC643"/>
  <c r="BA643"/>
  <c r="K643"/>
  <c r="I643"/>
  <c r="G643"/>
  <c r="BB643" s="1"/>
  <c r="BE642"/>
  <c r="BD642"/>
  <c r="BC642"/>
  <c r="BA642"/>
  <c r="K642"/>
  <c r="I642"/>
  <c r="G642"/>
  <c r="BB642" s="1"/>
  <c r="BE641"/>
  <c r="BD641"/>
  <c r="BC641"/>
  <c r="BA641"/>
  <c r="K641"/>
  <c r="I641"/>
  <c r="G641"/>
  <c r="BB641" s="1"/>
  <c r="BB675" s="1"/>
  <c r="F28" i="6" s="1"/>
  <c r="B28"/>
  <c r="A28"/>
  <c r="BE675" i="7"/>
  <c r="I28" i="6" s="1"/>
  <c r="BD675" i="7"/>
  <c r="H28" i="6" s="1"/>
  <c r="BC675" i="7"/>
  <c r="G28" i="6" s="1"/>
  <c r="BA675" i="7"/>
  <c r="E28" i="6" s="1"/>
  <c r="K675" i="7"/>
  <c r="I675"/>
  <c r="G675"/>
  <c r="BE637"/>
  <c r="BD637"/>
  <c r="BC637"/>
  <c r="BA637"/>
  <c r="K637"/>
  <c r="I637"/>
  <c r="G637"/>
  <c r="BB637" s="1"/>
  <c r="BE636"/>
  <c r="BD636"/>
  <c r="BC636"/>
  <c r="BA636"/>
  <c r="K636"/>
  <c r="I636"/>
  <c r="G636"/>
  <c r="BB636" s="1"/>
  <c r="BE634"/>
  <c r="BD634"/>
  <c r="BC634"/>
  <c r="BA634"/>
  <c r="K634"/>
  <c r="I634"/>
  <c r="G634"/>
  <c r="BB634" s="1"/>
  <c r="BE632"/>
  <c r="BD632"/>
  <c r="BC632"/>
  <c r="BA632"/>
  <c r="K632"/>
  <c r="I632"/>
  <c r="G632"/>
  <c r="BB632" s="1"/>
  <c r="BE628"/>
  <c r="BD628"/>
  <c r="BC628"/>
  <c r="BA628"/>
  <c r="K628"/>
  <c r="I628"/>
  <c r="G628"/>
  <c r="BB628" s="1"/>
  <c r="BB639" s="1"/>
  <c r="F27" i="6" s="1"/>
  <c r="B27"/>
  <c r="A27"/>
  <c r="BE639" i="7"/>
  <c r="I27" i="6" s="1"/>
  <c r="BD639" i="7"/>
  <c r="H27" i="6" s="1"/>
  <c r="BC639" i="7"/>
  <c r="G27" i="6" s="1"/>
  <c r="BA639" i="7"/>
  <c r="E27" i="6" s="1"/>
  <c r="K639" i="7"/>
  <c r="I639"/>
  <c r="G639"/>
  <c r="BE624"/>
  <c r="BD624"/>
  <c r="BC624"/>
  <c r="BA624"/>
  <c r="K624"/>
  <c r="I624"/>
  <c r="G624"/>
  <c r="BB624" s="1"/>
  <c r="B26" i="6"/>
  <c r="A26"/>
  <c r="BE626" i="7"/>
  <c r="I26" i="6" s="1"/>
  <c r="BD626" i="7"/>
  <c r="H26" i="6" s="1"/>
  <c r="BC626" i="7"/>
  <c r="G26" i="6" s="1"/>
  <c r="BB626" i="7"/>
  <c r="F26" i="6" s="1"/>
  <c r="BA626" i="7"/>
  <c r="E26" i="6" s="1"/>
  <c r="K626" i="7"/>
  <c r="I626"/>
  <c r="G626"/>
  <c r="BE621"/>
  <c r="BD621"/>
  <c r="BC621"/>
  <c r="BA621"/>
  <c r="K621"/>
  <c r="I621"/>
  <c r="G621"/>
  <c r="BB621" s="1"/>
  <c r="BE618"/>
  <c r="BD618"/>
  <c r="BC618"/>
  <c r="BA618"/>
  <c r="K618"/>
  <c r="I618"/>
  <c r="G618"/>
  <c r="BB618" s="1"/>
  <c r="BE615"/>
  <c r="BD615"/>
  <c r="BC615"/>
  <c r="BA615"/>
  <c r="K615"/>
  <c r="I615"/>
  <c r="G615"/>
  <c r="BB615" s="1"/>
  <c r="BE612"/>
  <c r="BD612"/>
  <c r="BC612"/>
  <c r="BA612"/>
  <c r="K612"/>
  <c r="I612"/>
  <c r="G612"/>
  <c r="BB612" s="1"/>
  <c r="BE610"/>
  <c r="BD610"/>
  <c r="BC610"/>
  <c r="BA610"/>
  <c r="K610"/>
  <c r="I610"/>
  <c r="G610"/>
  <c r="BB610" s="1"/>
  <c r="BE607"/>
  <c r="BD607"/>
  <c r="BC607"/>
  <c r="BA607"/>
  <c r="K607"/>
  <c r="I607"/>
  <c r="G607"/>
  <c r="BB607" s="1"/>
  <c r="BE604"/>
  <c r="BD604"/>
  <c r="BC604"/>
  <c r="BA604"/>
  <c r="K604"/>
  <c r="I604"/>
  <c r="G604"/>
  <c r="BB604" s="1"/>
  <c r="BE602"/>
  <c r="BD602"/>
  <c r="BC602"/>
  <c r="BA602"/>
  <c r="K602"/>
  <c r="I602"/>
  <c r="G602"/>
  <c r="BB602" s="1"/>
  <c r="BE600"/>
  <c r="BD600"/>
  <c r="BC600"/>
  <c r="BA600"/>
  <c r="K600"/>
  <c r="I600"/>
  <c r="G600"/>
  <c r="BB600" s="1"/>
  <c r="BE598"/>
  <c r="BD598"/>
  <c r="BC598"/>
  <c r="BA598"/>
  <c r="K598"/>
  <c r="I598"/>
  <c r="G598"/>
  <c r="BB598" s="1"/>
  <c r="BE596"/>
  <c r="BD596"/>
  <c r="BC596"/>
  <c r="BA596"/>
  <c r="K596"/>
  <c r="I596"/>
  <c r="G596"/>
  <c r="BB596" s="1"/>
  <c r="BE594"/>
  <c r="BD594"/>
  <c r="BC594"/>
  <c r="BA594"/>
  <c r="K594"/>
  <c r="I594"/>
  <c r="G594"/>
  <c r="BB594" s="1"/>
  <c r="BE592"/>
  <c r="BD592"/>
  <c r="BC592"/>
  <c r="BA592"/>
  <c r="K592"/>
  <c r="I592"/>
  <c r="G592"/>
  <c r="BB592" s="1"/>
  <c r="BE591"/>
  <c r="BD591"/>
  <c r="BC591"/>
  <c r="BA591"/>
  <c r="K591"/>
  <c r="I591"/>
  <c r="G591"/>
  <c r="BB591" s="1"/>
  <c r="BE589"/>
  <c r="BD589"/>
  <c r="BC589"/>
  <c r="BA589"/>
  <c r="K589"/>
  <c r="I589"/>
  <c r="G589"/>
  <c r="BB589" s="1"/>
  <c r="BE587"/>
  <c r="BD587"/>
  <c r="BC587"/>
  <c r="BA587"/>
  <c r="K587"/>
  <c r="I587"/>
  <c r="G587"/>
  <c r="BB587" s="1"/>
  <c r="BB622" s="1"/>
  <c r="F25" i="6" s="1"/>
  <c r="B25"/>
  <c r="A25"/>
  <c r="BE622" i="7"/>
  <c r="I25" i="6" s="1"/>
  <c r="BD622" i="7"/>
  <c r="H25" i="6" s="1"/>
  <c r="BC622" i="7"/>
  <c r="G25" i="6" s="1"/>
  <c r="BA622" i="7"/>
  <c r="E25" i="6" s="1"/>
  <c r="K622" i="7"/>
  <c r="I622"/>
  <c r="G622"/>
  <c r="BE584"/>
  <c r="BD584"/>
  <c r="BC584"/>
  <c r="BA584"/>
  <c r="K584"/>
  <c r="I584"/>
  <c r="G584"/>
  <c r="BB584" s="1"/>
  <c r="BE581"/>
  <c r="BD581"/>
  <c r="BC581"/>
  <c r="BA581"/>
  <c r="K581"/>
  <c r="I581"/>
  <c r="G581"/>
  <c r="BB581" s="1"/>
  <c r="BE578"/>
  <c r="BD578"/>
  <c r="BC578"/>
  <c r="BA578"/>
  <c r="K578"/>
  <c r="I578"/>
  <c r="G578"/>
  <c r="BB578" s="1"/>
  <c r="BE575"/>
  <c r="BD575"/>
  <c r="BC575"/>
  <c r="BA575"/>
  <c r="K575"/>
  <c r="I575"/>
  <c r="G575"/>
  <c r="BB575" s="1"/>
  <c r="BE572"/>
  <c r="BD572"/>
  <c r="BC572"/>
  <c r="BA572"/>
  <c r="K572"/>
  <c r="I572"/>
  <c r="G572"/>
  <c r="BB572" s="1"/>
  <c r="BE570"/>
  <c r="BD570"/>
  <c r="BC570"/>
  <c r="BA570"/>
  <c r="K570"/>
  <c r="I570"/>
  <c r="G570"/>
  <c r="BB570" s="1"/>
  <c r="BE561"/>
  <c r="BD561"/>
  <c r="BC561"/>
  <c r="BA561"/>
  <c r="K561"/>
  <c r="I561"/>
  <c r="G561"/>
  <c r="BB561" s="1"/>
  <c r="BE557"/>
  <c r="BD557"/>
  <c r="BC557"/>
  <c r="BA557"/>
  <c r="K557"/>
  <c r="I557"/>
  <c r="G557"/>
  <c r="BB557" s="1"/>
  <c r="BE554"/>
  <c r="BD554"/>
  <c r="BC554"/>
  <c r="BA554"/>
  <c r="K554"/>
  <c r="I554"/>
  <c r="G554"/>
  <c r="BB554" s="1"/>
  <c r="BE551"/>
  <c r="BD551"/>
  <c r="BC551"/>
  <c r="BA551"/>
  <c r="K551"/>
  <c r="I551"/>
  <c r="G551"/>
  <c r="BB551" s="1"/>
  <c r="BE547"/>
  <c r="BD547"/>
  <c r="BC547"/>
  <c r="BA547"/>
  <c r="K547"/>
  <c r="I547"/>
  <c r="G547"/>
  <c r="BB547" s="1"/>
  <c r="BE544"/>
  <c r="BD544"/>
  <c r="BC544"/>
  <c r="BA544"/>
  <c r="K544"/>
  <c r="I544"/>
  <c r="G544"/>
  <c r="BB544" s="1"/>
  <c r="BB585" s="1"/>
  <c r="F24" i="6" s="1"/>
  <c r="B24"/>
  <c r="A24"/>
  <c r="BE585" i="7"/>
  <c r="I24" i="6" s="1"/>
  <c r="BD585" i="7"/>
  <c r="H24" i="6" s="1"/>
  <c r="BC585" i="7"/>
  <c r="G24" i="6" s="1"/>
  <c r="BA585" i="7"/>
  <c r="E24" i="6" s="1"/>
  <c r="K585" i="7"/>
  <c r="I585"/>
  <c r="G585"/>
  <c r="BE541"/>
  <c r="BD541"/>
  <c r="BC541"/>
  <c r="BB541"/>
  <c r="K541"/>
  <c r="I541"/>
  <c r="G541"/>
  <c r="BA541" s="1"/>
  <c r="BA542" s="1"/>
  <c r="E23" i="6" s="1"/>
  <c r="B23"/>
  <c r="A23"/>
  <c r="BE542" i="7"/>
  <c r="I23" i="6" s="1"/>
  <c r="BD542" i="7"/>
  <c r="H23" i="6" s="1"/>
  <c r="BC542" i="7"/>
  <c r="G23" i="6" s="1"/>
  <c r="BB542" i="7"/>
  <c r="F23" i="6" s="1"/>
  <c r="K542" i="7"/>
  <c r="I542"/>
  <c r="G542"/>
  <c r="BE532"/>
  <c r="BD532"/>
  <c r="BC532"/>
  <c r="BB532"/>
  <c r="K532"/>
  <c r="I532"/>
  <c r="G532"/>
  <c r="BA532" s="1"/>
  <c r="BE531"/>
  <c r="BD531"/>
  <c r="BC531"/>
  <c r="BB531"/>
  <c r="K531"/>
  <c r="I531"/>
  <c r="G531"/>
  <c r="BA531" s="1"/>
  <c r="BE530"/>
  <c r="BD530"/>
  <c r="BC530"/>
  <c r="BB530"/>
  <c r="K530"/>
  <c r="I530"/>
  <c r="G530"/>
  <c r="BA530" s="1"/>
  <c r="BE529"/>
  <c r="BD529"/>
  <c r="BC529"/>
  <c r="BB529"/>
  <c r="K529"/>
  <c r="I529"/>
  <c r="G529"/>
  <c r="BA529" s="1"/>
  <c r="BA539" s="1"/>
  <c r="E22" i="6" s="1"/>
  <c r="B22"/>
  <c r="A22"/>
  <c r="BE539" i="7"/>
  <c r="I22" i="6" s="1"/>
  <c r="BD539" i="7"/>
  <c r="H22" i="6" s="1"/>
  <c r="BC539" i="7"/>
  <c r="G22" i="6" s="1"/>
  <c r="BB539" i="7"/>
  <c r="F22" i="6" s="1"/>
  <c r="K539" i="7"/>
  <c r="I539"/>
  <c r="G539"/>
  <c r="BE523"/>
  <c r="BD523"/>
  <c r="BC523"/>
  <c r="BB523"/>
  <c r="K523"/>
  <c r="I523"/>
  <c r="G523"/>
  <c r="BA523" s="1"/>
  <c r="BE519"/>
  <c r="BD519"/>
  <c r="BC519"/>
  <c r="BB519"/>
  <c r="K519"/>
  <c r="I519"/>
  <c r="G519"/>
  <c r="BA519" s="1"/>
  <c r="BE517"/>
  <c r="BD517"/>
  <c r="BC517"/>
  <c r="BB517"/>
  <c r="K517"/>
  <c r="I517"/>
  <c r="G517"/>
  <c r="BA517" s="1"/>
  <c r="BE509"/>
  <c r="BD509"/>
  <c r="BC509"/>
  <c r="BB509"/>
  <c r="K509"/>
  <c r="I509"/>
  <c r="G509"/>
  <c r="BA509" s="1"/>
  <c r="BE506"/>
  <c r="BD506"/>
  <c r="BC506"/>
  <c r="BB506"/>
  <c r="K506"/>
  <c r="I506"/>
  <c r="G506"/>
  <c r="BA506" s="1"/>
  <c r="BE503"/>
  <c r="BD503"/>
  <c r="BC503"/>
  <c r="BB503"/>
  <c r="K503"/>
  <c r="I503"/>
  <c r="G503"/>
  <c r="BA503" s="1"/>
  <c r="BE493"/>
  <c r="BD493"/>
  <c r="BC493"/>
  <c r="BB493"/>
  <c r="K493"/>
  <c r="I493"/>
  <c r="G493"/>
  <c r="BA493" s="1"/>
  <c r="BE492"/>
  <c r="BD492"/>
  <c r="BC492"/>
  <c r="BB492"/>
  <c r="K492"/>
  <c r="I492"/>
  <c r="G492"/>
  <c r="BA492" s="1"/>
  <c r="BE491"/>
  <c r="BD491"/>
  <c r="BC491"/>
  <c r="BB491"/>
  <c r="K491"/>
  <c r="I491"/>
  <c r="G491"/>
  <c r="BA491" s="1"/>
  <c r="BE490"/>
  <c r="BD490"/>
  <c r="BC490"/>
  <c r="BB490"/>
  <c r="K490"/>
  <c r="I490"/>
  <c r="G490"/>
  <c r="BA490" s="1"/>
  <c r="BA527" s="1"/>
  <c r="E21" i="6" s="1"/>
  <c r="B21"/>
  <c r="A21"/>
  <c r="BE527" i="7"/>
  <c r="I21" i="6" s="1"/>
  <c r="BD527" i="7"/>
  <c r="H21" i="6" s="1"/>
  <c r="BC527" i="7"/>
  <c r="G21" i="6" s="1"/>
  <c r="BB527" i="7"/>
  <c r="F21" i="6" s="1"/>
  <c r="K527" i="7"/>
  <c r="I527"/>
  <c r="G527"/>
  <c r="BE485"/>
  <c r="BD485"/>
  <c r="BC485"/>
  <c r="BB485"/>
  <c r="K485"/>
  <c r="I485"/>
  <c r="G485"/>
  <c r="BA485" s="1"/>
  <c r="BE481"/>
  <c r="BD481"/>
  <c r="BC481"/>
  <c r="BB481"/>
  <c r="K481"/>
  <c r="I481"/>
  <c r="G481"/>
  <c r="BA481" s="1"/>
  <c r="BE479"/>
  <c r="BD479"/>
  <c r="BC479"/>
  <c r="BB479"/>
  <c r="K479"/>
  <c r="I479"/>
  <c r="G479"/>
  <c r="BA479" s="1"/>
  <c r="BA488" s="1"/>
  <c r="E20" i="6" s="1"/>
  <c r="B20"/>
  <c r="A20"/>
  <c r="BE488" i="7"/>
  <c r="I20" i="6" s="1"/>
  <c r="BD488" i="7"/>
  <c r="H20" i="6" s="1"/>
  <c r="BC488" i="7"/>
  <c r="G20" i="6" s="1"/>
  <c r="BB488" i="7"/>
  <c r="F20" i="6" s="1"/>
  <c r="K488" i="7"/>
  <c r="I488"/>
  <c r="G488"/>
  <c r="BE476"/>
  <c r="BD476"/>
  <c r="BC476"/>
  <c r="BB476"/>
  <c r="K476"/>
  <c r="I476"/>
  <c r="G476"/>
  <c r="BA476" s="1"/>
  <c r="BE475"/>
  <c r="BD475"/>
  <c r="BC475"/>
  <c r="BB475"/>
  <c r="K475"/>
  <c r="I475"/>
  <c r="G475"/>
  <c r="BA475" s="1"/>
  <c r="BE470"/>
  <c r="BD470"/>
  <c r="BC470"/>
  <c r="BB470"/>
  <c r="K470"/>
  <c r="I470"/>
  <c r="G470"/>
  <c r="BA470" s="1"/>
  <c r="BE469"/>
  <c r="BD469"/>
  <c r="BC469"/>
  <c r="BB469"/>
  <c r="K469"/>
  <c r="I469"/>
  <c r="G469"/>
  <c r="BA469" s="1"/>
  <c r="BE468"/>
  <c r="BD468"/>
  <c r="BC468"/>
  <c r="BB468"/>
  <c r="K468"/>
  <c r="I468"/>
  <c r="G468"/>
  <c r="BA468" s="1"/>
  <c r="BE466"/>
  <c r="BD466"/>
  <c r="BC466"/>
  <c r="BB466"/>
  <c r="K466"/>
  <c r="I466"/>
  <c r="G466"/>
  <c r="BA466" s="1"/>
  <c r="BE464"/>
  <c r="BD464"/>
  <c r="BC464"/>
  <c r="BB464"/>
  <c r="K464"/>
  <c r="I464"/>
  <c r="G464"/>
  <c r="BA464" s="1"/>
  <c r="BA477" s="1"/>
  <c r="E19" i="6" s="1"/>
  <c r="B19"/>
  <c r="A19"/>
  <c r="BE477" i="7"/>
  <c r="I19" i="6" s="1"/>
  <c r="BD477" i="7"/>
  <c r="H19" i="6" s="1"/>
  <c r="BC477" i="7"/>
  <c r="G19" i="6" s="1"/>
  <c r="BB477" i="7"/>
  <c r="F19" i="6" s="1"/>
  <c r="K477" i="7"/>
  <c r="I477"/>
  <c r="G477"/>
  <c r="BE458"/>
  <c r="BD458"/>
  <c r="BC458"/>
  <c r="BB458"/>
  <c r="K458"/>
  <c r="I458"/>
  <c r="G458"/>
  <c r="BA458" s="1"/>
  <c r="BA462" s="1"/>
  <c r="E18" i="6" s="1"/>
  <c r="B18"/>
  <c r="A18"/>
  <c r="BE462" i="7"/>
  <c r="I18" i="6" s="1"/>
  <c r="BD462" i="7"/>
  <c r="H18" i="6" s="1"/>
  <c r="BC462" i="7"/>
  <c r="G18" i="6" s="1"/>
  <c r="BB462" i="7"/>
  <c r="F18" i="6" s="1"/>
  <c r="K462" i="7"/>
  <c r="I462"/>
  <c r="G462"/>
  <c r="BE454"/>
  <c r="BD454"/>
  <c r="BC454"/>
  <c r="BB454"/>
  <c r="K454"/>
  <c r="I454"/>
  <c r="G454"/>
  <c r="BA454" s="1"/>
  <c r="BE451"/>
  <c r="BD451"/>
  <c r="BC451"/>
  <c r="BB451"/>
  <c r="K451"/>
  <c r="I451"/>
  <c r="G451"/>
  <c r="BA451" s="1"/>
  <c r="BE442"/>
  <c r="BD442"/>
  <c r="BC442"/>
  <c r="BB442"/>
  <c r="K442"/>
  <c r="I442"/>
  <c r="G442"/>
  <c r="BA442" s="1"/>
  <c r="BE441"/>
  <c r="BD441"/>
  <c r="BC441"/>
  <c r="BB441"/>
  <c r="K441"/>
  <c r="I441"/>
  <c r="G441"/>
  <c r="BA441" s="1"/>
  <c r="BE440"/>
  <c r="BD440"/>
  <c r="BC440"/>
  <c r="BB440"/>
  <c r="K440"/>
  <c r="I440"/>
  <c r="G440"/>
  <c r="BA440" s="1"/>
  <c r="BE439"/>
  <c r="BD439"/>
  <c r="BC439"/>
  <c r="BB439"/>
  <c r="K439"/>
  <c r="I439"/>
  <c r="G439"/>
  <c r="BA439" s="1"/>
  <c r="BA456" s="1"/>
  <c r="E17" i="6" s="1"/>
  <c r="B17"/>
  <c r="A17"/>
  <c r="BE456" i="7"/>
  <c r="I17" i="6" s="1"/>
  <c r="BD456" i="7"/>
  <c r="H17" i="6" s="1"/>
  <c r="BC456" i="7"/>
  <c r="G17" i="6" s="1"/>
  <c r="BB456" i="7"/>
  <c r="F17" i="6" s="1"/>
  <c r="K456" i="7"/>
  <c r="I456"/>
  <c r="G456"/>
  <c r="BE436"/>
  <c r="BD436"/>
  <c r="BC436"/>
  <c r="BB436"/>
  <c r="K436"/>
  <c r="I436"/>
  <c r="G436"/>
  <c r="BA436" s="1"/>
  <c r="BE433"/>
  <c r="BD433"/>
  <c r="BC433"/>
  <c r="BB433"/>
  <c r="K433"/>
  <c r="I433"/>
  <c r="G433"/>
  <c r="BA433" s="1"/>
  <c r="BE431"/>
  <c r="BD431"/>
  <c r="BC431"/>
  <c r="BB431"/>
  <c r="K431"/>
  <c r="I431"/>
  <c r="G431"/>
  <c r="BA431" s="1"/>
  <c r="BE416"/>
  <c r="BD416"/>
  <c r="BC416"/>
  <c r="BB416"/>
  <c r="K416"/>
  <c r="I416"/>
  <c r="G416"/>
  <c r="BA416" s="1"/>
  <c r="BE410"/>
  <c r="BD410"/>
  <c r="BC410"/>
  <c r="BB410"/>
  <c r="K410"/>
  <c r="I410"/>
  <c r="G410"/>
  <c r="BA410" s="1"/>
  <c r="BE408"/>
  <c r="BD408"/>
  <c r="BC408"/>
  <c r="BB408"/>
  <c r="K408"/>
  <c r="I408"/>
  <c r="G408"/>
  <c r="BA408" s="1"/>
  <c r="BE407"/>
  <c r="BD407"/>
  <c r="BC407"/>
  <c r="BB407"/>
  <c r="K407"/>
  <c r="I407"/>
  <c r="G407"/>
  <c r="BA407" s="1"/>
  <c r="BE404"/>
  <c r="BD404"/>
  <c r="BC404"/>
  <c r="BB404"/>
  <c r="K404"/>
  <c r="I404"/>
  <c r="G404"/>
  <c r="BA404" s="1"/>
  <c r="BE399"/>
  <c r="BD399"/>
  <c r="BC399"/>
  <c r="BB399"/>
  <c r="K399"/>
  <c r="I399"/>
  <c r="G399"/>
  <c r="BA399" s="1"/>
  <c r="BE395"/>
  <c r="BD395"/>
  <c r="BC395"/>
  <c r="BB395"/>
  <c r="K395"/>
  <c r="I395"/>
  <c r="G395"/>
  <c r="BA395" s="1"/>
  <c r="BA437" s="1"/>
  <c r="E16" i="6" s="1"/>
  <c r="B16"/>
  <c r="A16"/>
  <c r="BE437" i="7"/>
  <c r="I16" i="6" s="1"/>
  <c r="BD437" i="7"/>
  <c r="H16" i="6" s="1"/>
  <c r="BC437" i="7"/>
  <c r="G16" i="6" s="1"/>
  <c r="BB437" i="7"/>
  <c r="F16" i="6" s="1"/>
  <c r="K437" i="7"/>
  <c r="I437"/>
  <c r="G437"/>
  <c r="BE390"/>
  <c r="BD390"/>
  <c r="BC390"/>
  <c r="BB390"/>
  <c r="K390"/>
  <c r="I390"/>
  <c r="G390"/>
  <c r="BA390" s="1"/>
  <c r="BE387"/>
  <c r="BD387"/>
  <c r="BC387"/>
  <c r="BB387"/>
  <c r="K387"/>
  <c r="I387"/>
  <c r="G387"/>
  <c r="BA387" s="1"/>
  <c r="BE385"/>
  <c r="BD385"/>
  <c r="BC385"/>
  <c r="BB385"/>
  <c r="K385"/>
  <c r="I385"/>
  <c r="G385"/>
  <c r="BA385" s="1"/>
  <c r="BE373"/>
  <c r="BD373"/>
  <c r="BC373"/>
  <c r="BB373"/>
  <c r="K373"/>
  <c r="I373"/>
  <c r="G373"/>
  <c r="BA373" s="1"/>
  <c r="BE371"/>
  <c r="BD371"/>
  <c r="BC371"/>
  <c r="BB371"/>
  <c r="K371"/>
  <c r="I371"/>
  <c r="G371"/>
  <c r="BA371" s="1"/>
  <c r="BE368"/>
  <c r="BD368"/>
  <c r="BC368"/>
  <c r="BB368"/>
  <c r="K368"/>
  <c r="I368"/>
  <c r="G368"/>
  <c r="BA368" s="1"/>
  <c r="BE361"/>
  <c r="BD361"/>
  <c r="BC361"/>
  <c r="BB361"/>
  <c r="K361"/>
  <c r="I361"/>
  <c r="G361"/>
  <c r="BA361" s="1"/>
  <c r="BE355"/>
  <c r="BD355"/>
  <c r="BC355"/>
  <c r="BB355"/>
  <c r="K355"/>
  <c r="I355"/>
  <c r="G355"/>
  <c r="BA355" s="1"/>
  <c r="BE341"/>
  <c r="BD341"/>
  <c r="BC341"/>
  <c r="BB341"/>
  <c r="K341"/>
  <c r="I341"/>
  <c r="G341"/>
  <c r="BA341" s="1"/>
  <c r="BE332"/>
  <c r="BD332"/>
  <c r="BC332"/>
  <c r="BB332"/>
  <c r="K332"/>
  <c r="I332"/>
  <c r="G332"/>
  <c r="BA332" s="1"/>
  <c r="BE319"/>
  <c r="BD319"/>
  <c r="BC319"/>
  <c r="BB319"/>
  <c r="K319"/>
  <c r="I319"/>
  <c r="G319"/>
  <c r="BA319" s="1"/>
  <c r="BE305"/>
  <c r="BD305"/>
  <c r="BC305"/>
  <c r="BB305"/>
  <c r="K305"/>
  <c r="I305"/>
  <c r="G305"/>
  <c r="BA305" s="1"/>
  <c r="BE290"/>
  <c r="BD290"/>
  <c r="BC290"/>
  <c r="BB290"/>
  <c r="K290"/>
  <c r="I290"/>
  <c r="G290"/>
  <c r="BA290" s="1"/>
  <c r="BA393" s="1"/>
  <c r="E15" i="6" s="1"/>
  <c r="B15"/>
  <c r="A15"/>
  <c r="BE393" i="7"/>
  <c r="I15" i="6" s="1"/>
  <c r="BD393" i="7"/>
  <c r="H15" i="6" s="1"/>
  <c r="BC393" i="7"/>
  <c r="G15" i="6" s="1"/>
  <c r="BB393" i="7"/>
  <c r="F15" i="6" s="1"/>
  <c r="K393" i="7"/>
  <c r="I393"/>
  <c r="G393"/>
  <c r="BE285"/>
  <c r="BD285"/>
  <c r="BC285"/>
  <c r="BB285"/>
  <c r="K285"/>
  <c r="I285"/>
  <c r="G285"/>
  <c r="BA285" s="1"/>
  <c r="BE282"/>
  <c r="BD282"/>
  <c r="BC282"/>
  <c r="BB282"/>
  <c r="K282"/>
  <c r="I282"/>
  <c r="G282"/>
  <c r="BA282" s="1"/>
  <c r="BE279"/>
  <c r="BD279"/>
  <c r="BC279"/>
  <c r="BB279"/>
  <c r="K279"/>
  <c r="I279"/>
  <c r="G279"/>
  <c r="BA279" s="1"/>
  <c r="BE277"/>
  <c r="BD277"/>
  <c r="BC277"/>
  <c r="BB277"/>
  <c r="K277"/>
  <c r="I277"/>
  <c r="G277"/>
  <c r="BA277" s="1"/>
  <c r="BE274"/>
  <c r="BD274"/>
  <c r="BC274"/>
  <c r="BB274"/>
  <c r="K274"/>
  <c r="I274"/>
  <c r="G274"/>
  <c r="BA274" s="1"/>
  <c r="BE261"/>
  <c r="BD261"/>
  <c r="BC261"/>
  <c r="BB261"/>
  <c r="K261"/>
  <c r="I261"/>
  <c r="G261"/>
  <c r="BA261" s="1"/>
  <c r="BE258"/>
  <c r="BD258"/>
  <c r="BC258"/>
  <c r="BB258"/>
  <c r="K258"/>
  <c r="I258"/>
  <c r="G258"/>
  <c r="BA258" s="1"/>
  <c r="BE255"/>
  <c r="BD255"/>
  <c r="BC255"/>
  <c r="BB255"/>
  <c r="K255"/>
  <c r="I255"/>
  <c r="G255"/>
  <c r="BA255" s="1"/>
  <c r="BE252"/>
  <c r="BD252"/>
  <c r="BC252"/>
  <c r="BB252"/>
  <c r="K252"/>
  <c r="I252"/>
  <c r="G252"/>
  <c r="BA252" s="1"/>
  <c r="BE250"/>
  <c r="BD250"/>
  <c r="BC250"/>
  <c r="BB250"/>
  <c r="K250"/>
  <c r="I250"/>
  <c r="G250"/>
  <c r="BA250" s="1"/>
  <c r="BE245"/>
  <c r="BD245"/>
  <c r="BC245"/>
  <c r="BB245"/>
  <c r="K245"/>
  <c r="I245"/>
  <c r="G245"/>
  <c r="BA245" s="1"/>
  <c r="BE231"/>
  <c r="BD231"/>
  <c r="BC231"/>
  <c r="BB231"/>
  <c r="K231"/>
  <c r="I231"/>
  <c r="G231"/>
  <c r="BA231" s="1"/>
  <c r="BE229"/>
  <c r="BD229"/>
  <c r="BC229"/>
  <c r="BB229"/>
  <c r="K229"/>
  <c r="I229"/>
  <c r="G229"/>
  <c r="BA229" s="1"/>
  <c r="BE215"/>
  <c r="BD215"/>
  <c r="BC215"/>
  <c r="BB215"/>
  <c r="K215"/>
  <c r="I215"/>
  <c r="G215"/>
  <c r="BA215" s="1"/>
  <c r="BE213"/>
  <c r="BD213"/>
  <c r="BC213"/>
  <c r="BB213"/>
  <c r="K213"/>
  <c r="I213"/>
  <c r="G213"/>
  <c r="BA213" s="1"/>
  <c r="BE211"/>
  <c r="BD211"/>
  <c r="BC211"/>
  <c r="BB211"/>
  <c r="K211"/>
  <c r="I211"/>
  <c r="G211"/>
  <c r="BA211" s="1"/>
  <c r="BA288" s="1"/>
  <c r="E14" i="6" s="1"/>
  <c r="B14"/>
  <c r="A14"/>
  <c r="BE288" i="7"/>
  <c r="I14" i="6" s="1"/>
  <c r="BD288" i="7"/>
  <c r="H14" i="6" s="1"/>
  <c r="BC288" i="7"/>
  <c r="G14" i="6" s="1"/>
  <c r="BB288" i="7"/>
  <c r="F14" i="6" s="1"/>
  <c r="K288" i="7"/>
  <c r="I288"/>
  <c r="G288"/>
  <c r="BE207"/>
  <c r="BD207"/>
  <c r="BC207"/>
  <c r="BB207"/>
  <c r="K207"/>
  <c r="I207"/>
  <c r="G207"/>
  <c r="BA207" s="1"/>
  <c r="BE206"/>
  <c r="BD206"/>
  <c r="BC206"/>
  <c r="BB206"/>
  <c r="K206"/>
  <c r="I206"/>
  <c r="G206"/>
  <c r="BA206" s="1"/>
  <c r="BE203"/>
  <c r="BD203"/>
  <c r="BC203"/>
  <c r="BB203"/>
  <c r="K203"/>
  <c r="I203"/>
  <c r="G203"/>
  <c r="BA203" s="1"/>
  <c r="BE202"/>
  <c r="BD202"/>
  <c r="BC202"/>
  <c r="BB202"/>
  <c r="K202"/>
  <c r="I202"/>
  <c r="G202"/>
  <c r="BA202" s="1"/>
  <c r="BE195"/>
  <c r="BD195"/>
  <c r="BC195"/>
  <c r="BB195"/>
  <c r="K195"/>
  <c r="I195"/>
  <c r="G195"/>
  <c r="BA195" s="1"/>
  <c r="BE194"/>
  <c r="BD194"/>
  <c r="BC194"/>
  <c r="BB194"/>
  <c r="K194"/>
  <c r="I194"/>
  <c r="G194"/>
  <c r="BA194" s="1"/>
  <c r="BE187"/>
  <c r="BD187"/>
  <c r="BC187"/>
  <c r="BB187"/>
  <c r="K187"/>
  <c r="I187"/>
  <c r="G187"/>
  <c r="BA187" s="1"/>
  <c r="BE186"/>
  <c r="BD186"/>
  <c r="BC186"/>
  <c r="BB186"/>
  <c r="K186"/>
  <c r="I186"/>
  <c r="G186"/>
  <c r="BA186" s="1"/>
  <c r="BE179"/>
  <c r="BD179"/>
  <c r="BC179"/>
  <c r="BB179"/>
  <c r="K179"/>
  <c r="I179"/>
  <c r="G179"/>
  <c r="BA179" s="1"/>
  <c r="BE172"/>
  <c r="BD172"/>
  <c r="BC172"/>
  <c r="BB172"/>
  <c r="K172"/>
  <c r="I172"/>
  <c r="G172"/>
  <c r="BA172" s="1"/>
  <c r="BA209" s="1"/>
  <c r="E13" i="6" s="1"/>
  <c r="B13"/>
  <c r="A13"/>
  <c r="BE209" i="7"/>
  <c r="I13" i="6" s="1"/>
  <c r="BD209" i="7"/>
  <c r="H13" i="6" s="1"/>
  <c r="BC209" i="7"/>
  <c r="G13" i="6" s="1"/>
  <c r="BB209" i="7"/>
  <c r="F13" i="6" s="1"/>
  <c r="K209" i="7"/>
  <c r="I209"/>
  <c r="G209"/>
  <c r="BE169"/>
  <c r="BD169"/>
  <c r="BC169"/>
  <c r="BB169"/>
  <c r="K169"/>
  <c r="I169"/>
  <c r="G169"/>
  <c r="BA169" s="1"/>
  <c r="BE168"/>
  <c r="BD168"/>
  <c r="BC168"/>
  <c r="BB168"/>
  <c r="K168"/>
  <c r="I168"/>
  <c r="G168"/>
  <c r="BA168" s="1"/>
  <c r="BA170" s="1"/>
  <c r="E12" i="6" s="1"/>
  <c r="B12"/>
  <c r="A12"/>
  <c r="BE170" i="7"/>
  <c r="I12" i="6" s="1"/>
  <c r="BD170" i="7"/>
  <c r="H12" i="6" s="1"/>
  <c r="BC170" i="7"/>
  <c r="G12" i="6" s="1"/>
  <c r="BB170" i="7"/>
  <c r="F12" i="6" s="1"/>
  <c r="K170" i="7"/>
  <c r="I170"/>
  <c r="G170"/>
  <c r="BE163"/>
  <c r="BD163"/>
  <c r="BC163"/>
  <c r="BB163"/>
  <c r="K163"/>
  <c r="I163"/>
  <c r="G163"/>
  <c r="BA163" s="1"/>
  <c r="BE162"/>
  <c r="BD162"/>
  <c r="BC162"/>
  <c r="BB162"/>
  <c r="K162"/>
  <c r="I162"/>
  <c r="G162"/>
  <c r="BA162" s="1"/>
  <c r="BE159"/>
  <c r="BD159"/>
  <c r="BC159"/>
  <c r="BB159"/>
  <c r="K159"/>
  <c r="I159"/>
  <c r="G159"/>
  <c r="BA159" s="1"/>
  <c r="BE156"/>
  <c r="BD156"/>
  <c r="BC156"/>
  <c r="BB156"/>
  <c r="K156"/>
  <c r="I156"/>
  <c r="G156"/>
  <c r="BA156" s="1"/>
  <c r="BE154"/>
  <c r="BD154"/>
  <c r="BC154"/>
  <c r="BB154"/>
  <c r="K154"/>
  <c r="I154"/>
  <c r="G154"/>
  <c r="BA154" s="1"/>
  <c r="BE151"/>
  <c r="BD151"/>
  <c r="BC151"/>
  <c r="BB151"/>
  <c r="K151"/>
  <c r="I151"/>
  <c r="G151"/>
  <c r="BA151" s="1"/>
  <c r="BE142"/>
  <c r="BD142"/>
  <c r="BC142"/>
  <c r="BB142"/>
  <c r="K142"/>
  <c r="I142"/>
  <c r="G142"/>
  <c r="BA142" s="1"/>
  <c r="BE139"/>
  <c r="BD139"/>
  <c r="BC139"/>
  <c r="BB139"/>
  <c r="K139"/>
  <c r="I139"/>
  <c r="G139"/>
  <c r="BA139" s="1"/>
  <c r="BA166" s="1"/>
  <c r="E11" i="6" s="1"/>
  <c r="B11"/>
  <c r="A11"/>
  <c r="BE166" i="7"/>
  <c r="I11" i="6" s="1"/>
  <c r="BD166" i="7"/>
  <c r="H11" i="6" s="1"/>
  <c r="BC166" i="7"/>
  <c r="G11" i="6" s="1"/>
  <c r="BB166" i="7"/>
  <c r="F11" i="6" s="1"/>
  <c r="K166" i="7"/>
  <c r="I166"/>
  <c r="G166"/>
  <c r="BE134"/>
  <c r="BD134"/>
  <c r="BC134"/>
  <c r="BB134"/>
  <c r="K134"/>
  <c r="I134"/>
  <c r="G134"/>
  <c r="BA134" s="1"/>
  <c r="BE131"/>
  <c r="BD131"/>
  <c r="BC131"/>
  <c r="BB131"/>
  <c r="K131"/>
  <c r="I131"/>
  <c r="G131"/>
  <c r="BA131" s="1"/>
  <c r="BE127"/>
  <c r="BD127"/>
  <c r="BC127"/>
  <c r="BB127"/>
  <c r="K127"/>
  <c r="I127"/>
  <c r="G127"/>
  <c r="BA127" s="1"/>
  <c r="BE124"/>
  <c r="BD124"/>
  <c r="BC124"/>
  <c r="BB124"/>
  <c r="K124"/>
  <c r="I124"/>
  <c r="G124"/>
  <c r="BA124" s="1"/>
  <c r="BE118"/>
  <c r="BD118"/>
  <c r="BC118"/>
  <c r="BB118"/>
  <c r="K118"/>
  <c r="I118"/>
  <c r="G118"/>
  <c r="BA118" s="1"/>
  <c r="BE108"/>
  <c r="BD108"/>
  <c r="BC108"/>
  <c r="BB108"/>
  <c r="K108"/>
  <c r="I108"/>
  <c r="G108"/>
  <c r="BA108" s="1"/>
  <c r="BA137" s="1"/>
  <c r="E10" i="6" s="1"/>
  <c r="B10"/>
  <c r="A10"/>
  <c r="BE137" i="7"/>
  <c r="I10" i="6" s="1"/>
  <c r="BD137" i="7"/>
  <c r="H10" i="6" s="1"/>
  <c r="BC137" i="7"/>
  <c r="G10" i="6" s="1"/>
  <c r="BB137" i="7"/>
  <c r="F10" i="6" s="1"/>
  <c r="K137" i="7"/>
  <c r="I137"/>
  <c r="G137"/>
  <c r="BE104"/>
  <c r="BD104"/>
  <c r="BC104"/>
  <c r="BB104"/>
  <c r="K104"/>
  <c r="I104"/>
  <c r="G104"/>
  <c r="BA104" s="1"/>
  <c r="BE102"/>
  <c r="BD102"/>
  <c r="BC102"/>
  <c r="BB102"/>
  <c r="K102"/>
  <c r="I102"/>
  <c r="G102"/>
  <c r="BA102" s="1"/>
  <c r="BE100"/>
  <c r="BD100"/>
  <c r="BC100"/>
  <c r="BB100"/>
  <c r="K100"/>
  <c r="I100"/>
  <c r="G100"/>
  <c r="BA100" s="1"/>
  <c r="BE97"/>
  <c r="BD97"/>
  <c r="BC97"/>
  <c r="BB97"/>
  <c r="K97"/>
  <c r="I97"/>
  <c r="G97"/>
  <c r="BA97" s="1"/>
  <c r="BE94"/>
  <c r="BD94"/>
  <c r="BC94"/>
  <c r="BB94"/>
  <c r="K94"/>
  <c r="I94"/>
  <c r="G94"/>
  <c r="BA94" s="1"/>
  <c r="BE92"/>
  <c r="BD92"/>
  <c r="BC92"/>
  <c r="BB92"/>
  <c r="K92"/>
  <c r="I92"/>
  <c r="G92"/>
  <c r="BA92" s="1"/>
  <c r="BE87"/>
  <c r="BD87"/>
  <c r="BC87"/>
  <c r="BB87"/>
  <c r="K87"/>
  <c r="I87"/>
  <c r="G87"/>
  <c r="BA87" s="1"/>
  <c r="BE80"/>
  <c r="BD80"/>
  <c r="BC80"/>
  <c r="BB80"/>
  <c r="K80"/>
  <c r="I80"/>
  <c r="G80"/>
  <c r="BA80" s="1"/>
  <c r="BE78"/>
  <c r="BD78"/>
  <c r="BC78"/>
  <c r="BB78"/>
  <c r="K78"/>
  <c r="I78"/>
  <c r="G78"/>
  <c r="BA78" s="1"/>
  <c r="BE70"/>
  <c r="BD70"/>
  <c r="BC70"/>
  <c r="BB70"/>
  <c r="K70"/>
  <c r="I70"/>
  <c r="G70"/>
  <c r="BA70" s="1"/>
  <c r="BA106" s="1"/>
  <c r="E9" i="6" s="1"/>
  <c r="B9"/>
  <c r="A9"/>
  <c r="BE106" i="7"/>
  <c r="I9" i="6" s="1"/>
  <c r="BD106" i="7"/>
  <c r="H9" i="6" s="1"/>
  <c r="BC106" i="7"/>
  <c r="G9" i="6" s="1"/>
  <c r="BB106" i="7"/>
  <c r="F9" i="6" s="1"/>
  <c r="K106" i="7"/>
  <c r="I106"/>
  <c r="G106"/>
  <c r="BE65"/>
  <c r="BD65"/>
  <c r="BC65"/>
  <c r="BB65"/>
  <c r="K65"/>
  <c r="I65"/>
  <c r="G65"/>
  <c r="BA65" s="1"/>
  <c r="BE63"/>
  <c r="BD63"/>
  <c r="BC63"/>
  <c r="BB63"/>
  <c r="K63"/>
  <c r="I63"/>
  <c r="G63"/>
  <c r="BA63" s="1"/>
  <c r="BE59"/>
  <c r="BD59"/>
  <c r="BC59"/>
  <c r="BB59"/>
  <c r="K59"/>
  <c r="I59"/>
  <c r="G59"/>
  <c r="BA59" s="1"/>
  <c r="BE57"/>
  <c r="BD57"/>
  <c r="BC57"/>
  <c r="BB57"/>
  <c r="K57"/>
  <c r="I57"/>
  <c r="G57"/>
  <c r="BA57" s="1"/>
  <c r="BE53"/>
  <c r="BD53"/>
  <c r="BC53"/>
  <c r="BB53"/>
  <c r="K53"/>
  <c r="I53"/>
  <c r="G53"/>
  <c r="BA53" s="1"/>
  <c r="BE52"/>
  <c r="BD52"/>
  <c r="BC52"/>
  <c r="BB52"/>
  <c r="K52"/>
  <c r="I52"/>
  <c r="G52"/>
  <c r="BA52" s="1"/>
  <c r="BE49"/>
  <c r="BD49"/>
  <c r="BC49"/>
  <c r="BB49"/>
  <c r="K49"/>
  <c r="I49"/>
  <c r="G49"/>
  <c r="BA49" s="1"/>
  <c r="BE46"/>
  <c r="BD46"/>
  <c r="BC46"/>
  <c r="BB46"/>
  <c r="K46"/>
  <c r="I46"/>
  <c r="G46"/>
  <c r="BA46" s="1"/>
  <c r="BE43"/>
  <c r="BD43"/>
  <c r="BC43"/>
  <c r="BB43"/>
  <c r="K43"/>
  <c r="I43"/>
  <c r="G43"/>
  <c r="BA43" s="1"/>
  <c r="BE21"/>
  <c r="BD21"/>
  <c r="BC21"/>
  <c r="BB21"/>
  <c r="K21"/>
  <c r="I21"/>
  <c r="G21"/>
  <c r="BA21" s="1"/>
  <c r="BE18"/>
  <c r="BD18"/>
  <c r="BC18"/>
  <c r="BB18"/>
  <c r="K18"/>
  <c r="I18"/>
  <c r="G18"/>
  <c r="BA18" s="1"/>
  <c r="BE15"/>
  <c r="BD15"/>
  <c r="BC15"/>
  <c r="BB15"/>
  <c r="K15"/>
  <c r="I15"/>
  <c r="G15"/>
  <c r="BA15" s="1"/>
  <c r="BA68" s="1"/>
  <c r="B8" i="6"/>
  <c r="A8"/>
  <c r="BE68" i="7"/>
  <c r="I8" i="6" s="1"/>
  <c r="BD68" i="7"/>
  <c r="H8" i="6" s="1"/>
  <c r="BC68" i="7"/>
  <c r="G8" i="6" s="1"/>
  <c r="BB68" i="7"/>
  <c r="F8" i="6" s="1"/>
  <c r="K68" i="7"/>
  <c r="I68"/>
  <c r="BE12"/>
  <c r="BD12"/>
  <c r="BC12"/>
  <c r="BB12"/>
  <c r="K12"/>
  <c r="I12"/>
  <c r="G12"/>
  <c r="BA12" s="1"/>
  <c r="BE11"/>
  <c r="BD11"/>
  <c r="BC11"/>
  <c r="BB11"/>
  <c r="K11"/>
  <c r="I11"/>
  <c r="G11"/>
  <c r="BA11" s="1"/>
  <c r="BE8"/>
  <c r="BD8"/>
  <c r="BC8"/>
  <c r="BB8"/>
  <c r="K8"/>
  <c r="I8"/>
  <c r="G8"/>
  <c r="BA8" s="1"/>
  <c r="BA13" s="1"/>
  <c r="E7" i="6" s="1"/>
  <c r="B7"/>
  <c r="A7"/>
  <c r="BE13" i="7"/>
  <c r="I7" i="6" s="1"/>
  <c r="I42" s="1"/>
  <c r="C21" i="5" s="1"/>
  <c r="BD13" i="7"/>
  <c r="H7" i="6" s="1"/>
  <c r="H42" s="1"/>
  <c r="C17" i="5" s="1"/>
  <c r="BC13" i="7"/>
  <c r="G7" i="6" s="1"/>
  <c r="BB13" i="7"/>
  <c r="F7" i="6" s="1"/>
  <c r="F42" s="1"/>
  <c r="C16" i="5" s="1"/>
  <c r="K13" i="7"/>
  <c r="I13"/>
  <c r="G13"/>
  <c r="E4"/>
  <c r="F3"/>
  <c r="C33" i="5"/>
  <c r="F33" s="1"/>
  <c r="C31"/>
  <c r="G7"/>
  <c r="I21" i="3"/>
  <c r="D21" i="2"/>
  <c r="I20" i="3"/>
  <c r="G21" i="2" s="1"/>
  <c r="D20"/>
  <c r="I19" i="3"/>
  <c r="G20" i="2" s="1"/>
  <c r="D19"/>
  <c r="I18" i="3"/>
  <c r="G19" i="2" s="1"/>
  <c r="D18"/>
  <c r="I17" i="3"/>
  <c r="G18" i="2" s="1"/>
  <c r="D17"/>
  <c r="I16" i="3"/>
  <c r="G17" i="2" s="1"/>
  <c r="D16"/>
  <c r="I15" i="3"/>
  <c r="G16" i="2" s="1"/>
  <c r="D15"/>
  <c r="I14" i="3"/>
  <c r="G15" i="2" s="1"/>
  <c r="BE22" i="4"/>
  <c r="BD22"/>
  <c r="BC22"/>
  <c r="BB22"/>
  <c r="K22"/>
  <c r="I22"/>
  <c r="G22"/>
  <c r="BA22" s="1"/>
  <c r="BE21"/>
  <c r="BD21"/>
  <c r="BC21"/>
  <c r="BB21"/>
  <c r="K21"/>
  <c r="I21"/>
  <c r="G21"/>
  <c r="BA21" s="1"/>
  <c r="BE20"/>
  <c r="BD20"/>
  <c r="BC20"/>
  <c r="BB20"/>
  <c r="K20"/>
  <c r="I20"/>
  <c r="G20"/>
  <c r="BA20" s="1"/>
  <c r="BE19"/>
  <c r="BD19"/>
  <c r="BC19"/>
  <c r="BB19"/>
  <c r="K19"/>
  <c r="I19"/>
  <c r="G19"/>
  <c r="BA19" s="1"/>
  <c r="BE18"/>
  <c r="BD18"/>
  <c r="BC18"/>
  <c r="BB18"/>
  <c r="K18"/>
  <c r="I18"/>
  <c r="G18"/>
  <c r="BA18" s="1"/>
  <c r="BE17"/>
  <c r="BD17"/>
  <c r="BC17"/>
  <c r="BB17"/>
  <c r="K17"/>
  <c r="I17"/>
  <c r="G17"/>
  <c r="BA17" s="1"/>
  <c r="BE16"/>
  <c r="BD16"/>
  <c r="BC16"/>
  <c r="BB16"/>
  <c r="K16"/>
  <c r="I16"/>
  <c r="G16"/>
  <c r="BA16" s="1"/>
  <c r="BA23" s="1"/>
  <c r="E8" i="3" s="1"/>
  <c r="B8"/>
  <c r="A8"/>
  <c r="BE23" i="4"/>
  <c r="I8" i="3" s="1"/>
  <c r="BD23" i="4"/>
  <c r="H8" i="3" s="1"/>
  <c r="BC23" i="4"/>
  <c r="G8" i="3" s="1"/>
  <c r="BB23" i="4"/>
  <c r="F8" i="3" s="1"/>
  <c r="K23" i="4"/>
  <c r="I23"/>
  <c r="G23"/>
  <c r="BD13"/>
  <c r="BC13"/>
  <c r="BB13"/>
  <c r="BA13"/>
  <c r="K13"/>
  <c r="I13"/>
  <c r="G13"/>
  <c r="BE13" s="1"/>
  <c r="BE12"/>
  <c r="BD12"/>
  <c r="BC12"/>
  <c r="BB12"/>
  <c r="K12"/>
  <c r="I12"/>
  <c r="G12"/>
  <c r="BA12" s="1"/>
  <c r="BE11"/>
  <c r="BD11"/>
  <c r="BC11"/>
  <c r="BB11"/>
  <c r="K11"/>
  <c r="I11"/>
  <c r="G11"/>
  <c r="BA11" s="1"/>
  <c r="BE10"/>
  <c r="BD10"/>
  <c r="BC10"/>
  <c r="BB10"/>
  <c r="K10"/>
  <c r="I10"/>
  <c r="G10"/>
  <c r="BA10" s="1"/>
  <c r="BE9"/>
  <c r="BD9"/>
  <c r="BC9"/>
  <c r="BB9"/>
  <c r="K9"/>
  <c r="I9"/>
  <c r="G9"/>
  <c r="BA9" s="1"/>
  <c r="BE8"/>
  <c r="BD8"/>
  <c r="BC8"/>
  <c r="BB8"/>
  <c r="K8"/>
  <c r="I8"/>
  <c r="G8"/>
  <c r="BA8" s="1"/>
  <c r="BA14" s="1"/>
  <c r="E7" i="3" s="1"/>
  <c r="E9" s="1"/>
  <c r="C15" i="2" s="1"/>
  <c r="B7" i="3"/>
  <c r="A7"/>
  <c r="BD14" i="4"/>
  <c r="H7" i="3" s="1"/>
  <c r="H9" s="1"/>
  <c r="C17" i="2" s="1"/>
  <c r="BC14" i="4"/>
  <c r="G7" i="3" s="1"/>
  <c r="G9" s="1"/>
  <c r="C18" i="2" s="1"/>
  <c r="BB14" i="4"/>
  <c r="F7" i="3" s="1"/>
  <c r="F9" s="1"/>
  <c r="C16" i="2" s="1"/>
  <c r="K14" i="4"/>
  <c r="I14"/>
  <c r="G14"/>
  <c r="E4"/>
  <c r="F3"/>
  <c r="C33" i="2"/>
  <c r="F33" s="1"/>
  <c r="C31"/>
  <c r="G7"/>
  <c r="H118" i="1"/>
  <c r="J100"/>
  <c r="I100"/>
  <c r="H100"/>
  <c r="G100"/>
  <c r="F100"/>
  <c r="E100"/>
  <c r="E64"/>
  <c r="E73"/>
  <c r="E87"/>
  <c r="E63"/>
  <c r="E57"/>
  <c r="E55"/>
  <c r="E88"/>
  <c r="E86"/>
  <c r="E70"/>
  <c r="E95"/>
  <c r="E97"/>
  <c r="E96"/>
  <c r="E85"/>
  <c r="E84"/>
  <c r="E83"/>
  <c r="E82"/>
  <c r="E81"/>
  <c r="E80"/>
  <c r="E79"/>
  <c r="E78"/>
  <c r="E77"/>
  <c r="E76"/>
  <c r="E75"/>
  <c r="E74"/>
  <c r="E72"/>
  <c r="E71"/>
  <c r="E69"/>
  <c r="E94"/>
  <c r="E93"/>
  <c r="E92"/>
  <c r="E91"/>
  <c r="E90"/>
  <c r="E89"/>
  <c r="E68"/>
  <c r="E67"/>
  <c r="E66"/>
  <c r="E65"/>
  <c r="E62"/>
  <c r="E61"/>
  <c r="E60"/>
  <c r="E59"/>
  <c r="E58"/>
  <c r="E56"/>
  <c r="E54"/>
  <c r="E99"/>
  <c r="E98"/>
  <c r="H46"/>
  <c r="G46"/>
  <c r="I45"/>
  <c r="F45"/>
  <c r="I44"/>
  <c r="F44"/>
  <c r="I43"/>
  <c r="F43"/>
  <c r="I42"/>
  <c r="F42"/>
  <c r="I41"/>
  <c r="F41"/>
  <c r="I40"/>
  <c r="F40"/>
  <c r="I39"/>
  <c r="F39"/>
  <c r="I38"/>
  <c r="I46" s="1"/>
  <c r="F38"/>
  <c r="F46" s="1"/>
  <c r="H37"/>
  <c r="G37"/>
  <c r="H31"/>
  <c r="G31"/>
  <c r="I31"/>
  <c r="F30"/>
  <c r="F31" s="1"/>
  <c r="H29"/>
  <c r="G29"/>
  <c r="D22"/>
  <c r="I21"/>
  <c r="I22" s="1"/>
  <c r="D20"/>
  <c r="I19"/>
  <c r="I2"/>
  <c r="G68" i="7" l="1"/>
  <c r="E8" i="6" s="1"/>
  <c r="E42" s="1"/>
  <c r="C15" i="5" s="1"/>
  <c r="H28" i="24"/>
  <c r="G23" i="23" s="1"/>
  <c r="H28" i="21"/>
  <c r="G23" i="20" s="1"/>
  <c r="H29" i="18"/>
  <c r="G23" i="17" s="1"/>
  <c r="H26" i="15"/>
  <c r="G23" i="14" s="1"/>
  <c r="H30" i="12"/>
  <c r="G23" i="11" s="1"/>
  <c r="H55" i="6"/>
  <c r="G23" i="5" s="1"/>
  <c r="H29" i="9"/>
  <c r="G23" i="8" s="1"/>
  <c r="BC1031" i="7"/>
  <c r="G40" i="6" s="1"/>
  <c r="G42" s="1"/>
  <c r="C18" i="5" s="1"/>
  <c r="H22" i="3"/>
  <c r="G23" i="2" s="1"/>
  <c r="BE14" i="4"/>
  <c r="I7" i="3" s="1"/>
  <c r="I9" s="1"/>
  <c r="C21" i="2" s="1"/>
  <c r="G22" i="23"/>
  <c r="C19"/>
  <c r="C22" s="1"/>
  <c r="C23" s="1"/>
  <c r="F30" s="1"/>
  <c r="G22" i="20"/>
  <c r="C19"/>
  <c r="C22" s="1"/>
  <c r="C23" s="1"/>
  <c r="F30" s="1"/>
  <c r="G22" i="17"/>
  <c r="C19"/>
  <c r="C22" s="1"/>
  <c r="C23" s="1"/>
  <c r="F30" s="1"/>
  <c r="G22" i="14"/>
  <c r="C19"/>
  <c r="C22" s="1"/>
  <c r="C23" s="1"/>
  <c r="F30" s="1"/>
  <c r="G22" i="11"/>
  <c r="C19"/>
  <c r="C22" s="1"/>
  <c r="C23" s="1"/>
  <c r="F30" s="1"/>
  <c r="G22" i="8"/>
  <c r="C19"/>
  <c r="C22" s="1"/>
  <c r="C23" s="1"/>
  <c r="F30" s="1"/>
  <c r="G22" i="5"/>
  <c r="G22" i="2"/>
  <c r="J46" i="1"/>
  <c r="J45"/>
  <c r="J44"/>
  <c r="J43"/>
  <c r="J42"/>
  <c r="J41"/>
  <c r="J40"/>
  <c r="J39"/>
  <c r="J38"/>
  <c r="J31"/>
  <c r="I20"/>
  <c r="I23" s="1"/>
  <c r="J30"/>
  <c r="C19" i="2"/>
  <c r="C22" s="1"/>
  <c r="C23" s="1"/>
  <c r="F30" s="1"/>
  <c r="C19" i="5" l="1"/>
  <c r="C22" s="1"/>
  <c r="C23" s="1"/>
  <c r="F30" s="1"/>
  <c r="F31" i="23"/>
  <c r="F34" s="1"/>
  <c r="F31" i="20"/>
  <c r="F34" s="1"/>
  <c r="F31" i="17"/>
  <c r="F34" s="1"/>
  <c r="F31" i="14"/>
  <c r="F34" s="1"/>
  <c r="F31" i="11"/>
  <c r="F34" s="1"/>
  <c r="F31" i="8"/>
  <c r="F34" s="1"/>
  <c r="F31" i="5"/>
  <c r="F34" s="1"/>
  <c r="F31" i="2"/>
  <c r="F34" s="1"/>
</calcChain>
</file>

<file path=xl/sharedStrings.xml><?xml version="1.0" encoding="utf-8"?>
<sst xmlns="http://schemas.openxmlformats.org/spreadsheetml/2006/main" count="5300" uniqueCount="2118">
  <si>
    <t>Položkový rozpočet stavby</t>
  </si>
  <si>
    <t xml:space="preserve">Datum: </t>
  </si>
  <si>
    <t xml:space="preserve"> </t>
  </si>
  <si>
    <t>Stavba :</t>
  </si>
  <si>
    <t xml:space="preserve">Objednatel : </t>
  </si>
  <si>
    <t>IČO :</t>
  </si>
  <si>
    <t>DIČ :</t>
  </si>
  <si>
    <t xml:space="preserve">Zhotovitel : </t>
  </si>
  <si>
    <t>Za zhotovitele :</t>
  </si>
  <si>
    <t>Za objednatele :</t>
  </si>
  <si>
    <t>_______________</t>
  </si>
  <si>
    <t>Rozpočtové náklady</t>
  </si>
  <si>
    <t>Základ pro DPH</t>
  </si>
  <si>
    <t>%</t>
  </si>
  <si>
    <t xml:space="preserve">DPH </t>
  </si>
  <si>
    <t>Cena celkem za stavbu</t>
  </si>
  <si>
    <t>Rekapitulace stavebních objektů a provozních souborů</t>
  </si>
  <si>
    <t>Číslo a název objektu / provozního souboru</t>
  </si>
  <si>
    <t>Cena celkem</t>
  </si>
  <si>
    <t>DPH celkem</t>
  </si>
  <si>
    <t>Celkem za stavbu</t>
  </si>
  <si>
    <t>Rekapitulace stavebních rozpočtů</t>
  </si>
  <si>
    <t>Číslo objektu</t>
  </si>
  <si>
    <t>Číslo a název rozpočtu</t>
  </si>
  <si>
    <t>Rekapitulace stavebních dílů</t>
  </si>
  <si>
    <t>Číslo a název dílu</t>
  </si>
  <si>
    <t>HSV</t>
  </si>
  <si>
    <t>PSV</t>
  </si>
  <si>
    <t>Dodávka</t>
  </si>
  <si>
    <t>Montáž</t>
  </si>
  <si>
    <t>HZS</t>
  </si>
  <si>
    <t>Rekapitulace vedlejších rozpočtových nákladů</t>
  </si>
  <si>
    <t>Název vedlejšího nákladu</t>
  </si>
  <si>
    <t>POLOŽKOVÝ ROZPOČET</t>
  </si>
  <si>
    <t>Rozpočet</t>
  </si>
  <si>
    <t xml:space="preserve">JKSO </t>
  </si>
  <si>
    <t>Objekt</t>
  </si>
  <si>
    <t xml:space="preserve">SKP </t>
  </si>
  <si>
    <t>Měrná jednotka</t>
  </si>
  <si>
    <t>Stavba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</si>
  <si>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</si>
  <si>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</si>
  <si>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</si>
  <si>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</si>
  <si>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</si>
  <si>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</si>
  <si>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</si>
  <si>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</si>
  <si>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</si>
  <si>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</si>
  <si>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</si>
  <si>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</si>
  <si>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</si>
  <si>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</si>
  <si>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</si>
  <si>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</si>
  <si>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</si>
  <si>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</si>
  <si>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</si>
  <si>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</si>
  <si>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</si>
  <si>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</si>
  <si>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</si>
  <si>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</si>
  <si>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</si>
  <si>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</si>
  <si>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</si>
  <si>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</si>
  <si>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</si>
  <si>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</si>
  <si>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</si>
  <si>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</si>
  <si>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 xml:space="preserve">%  </t>
  </si>
  <si>
    <t>DPH</t>
  </si>
  <si>
    <t xml:space="preserve">% </t>
  </si>
  <si>
    <t>CENA ZA OBJEKT CELKEM</t>
  </si>
  <si>
    <t>Poznámka :</t>
  </si>
  <si>
    <t>Rozpočet :</t>
  </si>
  <si>
    <t>Objekt :</t>
  </si>
  <si>
    <t>REKAPITULACE  STAVEBNÍCH  DÍLŮ</t>
  </si>
  <si>
    <t>Stavební díl</t>
  </si>
  <si>
    <t>CELKEM  OBJEKT</t>
  </si>
  <si>
    <t>VEDLEJŠÍ ROZPOČTOVÉ  NÁKLADY</t>
  </si>
  <si>
    <t>Název VRN</t>
  </si>
  <si>
    <t>Kč</t>
  </si>
  <si>
    <t>Základna</t>
  </si>
  <si>
    <t>CELKEM VRN</t>
  </si>
  <si>
    <t xml:space="preserve">Položkový rozpočet 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</si>
  <si>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</si>
  <si>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</si>
  <si>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</si>
  <si>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</si>
  <si>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</si>
  <si>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</si>
  <si>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</si>
  <si>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</si>
  <si>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Jednotková hmotnost</t>
  </si>
  <si>
    <t>Celková hmotnost</t>
  </si>
  <si>
    <t>Jednotková dem.hmot.</t>
  </si>
  <si>
    <t>Celková dem.hmot.</t>
  </si>
  <si>
    <t>Díl:</t>
  </si>
  <si>
    <t>1</t>
  </si>
  <si>
    <t>Zemní práce</t>
  </si>
  <si>
    <t>Celkem za</t>
  </si>
  <si>
    <t>Si_202210</t>
  </si>
  <si>
    <t>Útulek Čápka, KM_dle projektu VÝBĚROVKA</t>
  </si>
  <si>
    <t>Si_202210 Útulek Čápka, KM_dle projektu VÝBĚROVKA</t>
  </si>
  <si>
    <t>SO 01</t>
  </si>
  <si>
    <t>SO 01 Stavba</t>
  </si>
  <si>
    <t>Ostatní a vedlejší náklady</t>
  </si>
  <si>
    <t>ON</t>
  </si>
  <si>
    <t>Ostatní náklady</t>
  </si>
  <si>
    <t>ON Ostatní náklady</t>
  </si>
  <si>
    <t>005211010R</t>
  </si>
  <si>
    <t xml:space="preserve">Předání a převzetí staveniště </t>
  </si>
  <si>
    <t>Soubor</t>
  </si>
  <si>
    <t>005211040R</t>
  </si>
  <si>
    <t xml:space="preserve">Užívání veřejných ploch a prostranství </t>
  </si>
  <si>
    <t>005211080R</t>
  </si>
  <si>
    <t xml:space="preserve">Bezpečnostní a hygienická opatření na staveništi </t>
  </si>
  <si>
    <t>005231020R</t>
  </si>
  <si>
    <t xml:space="preserve">Individuální a komplexní vyzkoušení </t>
  </si>
  <si>
    <t>005261010R</t>
  </si>
  <si>
    <t xml:space="preserve">Pojištění dodavatele a pojištění díla </t>
  </si>
  <si>
    <t>909      R00</t>
  </si>
  <si>
    <t>Hzs-nezmeritelne stavebni prace přípravné práce, doprava, ostatní,</t>
  </si>
  <si>
    <t>h</t>
  </si>
  <si>
    <t>VN</t>
  </si>
  <si>
    <t>Vedlejší náklady</t>
  </si>
  <si>
    <t>VN Vedlejší náklady</t>
  </si>
  <si>
    <t>005111021R</t>
  </si>
  <si>
    <t xml:space="preserve">Vytyčení inženýrských sítí </t>
  </si>
  <si>
    <t>005121010R</t>
  </si>
  <si>
    <t xml:space="preserve">Vybudování zařízení staveniště </t>
  </si>
  <si>
    <t>005121030R</t>
  </si>
  <si>
    <t xml:space="preserve">Odstranění zařízení staveniště </t>
  </si>
  <si>
    <t>005122 R</t>
  </si>
  <si>
    <t xml:space="preserve">Provoz zařízení staveniště </t>
  </si>
  <si>
    <t>005122010R</t>
  </si>
  <si>
    <t xml:space="preserve">Provoz objednatele </t>
  </si>
  <si>
    <t>005124010R</t>
  </si>
  <si>
    <t xml:space="preserve">Koordinační činnost </t>
  </si>
  <si>
    <t>00524 R</t>
  </si>
  <si>
    <t xml:space="preserve">Předání a převzetí díla 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</si>
  <si>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</si>
  <si>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</si>
  <si>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</si>
  <si>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</si>
  <si>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</si>
  <si>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</si>
  <si>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</si>
  <si>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</si>
  <si>
    <t>1 Ostatní a vedlejší náklady</t>
  </si>
  <si>
    <t>STAVBA_dle projektu V.Ř.</t>
  </si>
  <si>
    <t>1 Zemní práce</t>
  </si>
  <si>
    <t>139601102</t>
  </si>
  <si>
    <t xml:space="preserve">Ruční výkop jam, rýh a šachet v hornině tř. 3 </t>
  </si>
  <si>
    <t>m3</t>
  </si>
  <si>
    <t>jen kolem části  "A":</t>
  </si>
  <si>
    <t xml:space="preserve"> rýha  pro okapák:13,6*0,6*0,2</t>
  </si>
  <si>
    <t>162201203</t>
  </si>
  <si>
    <t xml:space="preserve">Vodorovné přemíst.výkopku, kolečko hor.1-4, do 10m </t>
  </si>
  <si>
    <t>162201210</t>
  </si>
  <si>
    <t xml:space="preserve">Příplatek za dalš.10 m, kolečko, výkop. z hor.1- 4 </t>
  </si>
  <si>
    <t>2</t>
  </si>
  <si>
    <t>Základy a zvláštní zakládání</t>
  </si>
  <si>
    <t>2 Základy a zvláštní zakládání</t>
  </si>
  <si>
    <t>211531111</t>
  </si>
  <si>
    <t>M výplň odvodňovacích žeber kam. hrubě drcen. 63 mm</t>
  </si>
  <si>
    <t>zásyp rýhy pro okapák:13,6*0,6*0,2</t>
  </si>
  <si>
    <t>215901101</t>
  </si>
  <si>
    <t xml:space="preserve">Zhutnění podloží z hornin nesoudržných do 92% PS </t>
  </si>
  <si>
    <t>m2</t>
  </si>
  <si>
    <t>zhutnění podkladu pod podlahu v "B":7,2*11,2</t>
  </si>
  <si>
    <t>1,0*7,5</t>
  </si>
  <si>
    <t>271571112</t>
  </si>
  <si>
    <t xml:space="preserve">Polštář základu ze štěrkopísku netříděného </t>
  </si>
  <si>
    <t>"A" m.101 /pod novou stěnu 15cm:</t>
  </si>
  <si>
    <t>35x10cm:14,25*0,35*0,10</t>
  </si>
  <si>
    <t>273361921</t>
  </si>
  <si>
    <t>Výztuž základových desek ze svařovaných sítí průměr drátu  8,0, oka 150/150 mm KY80</t>
  </si>
  <si>
    <t>t</t>
  </si>
  <si>
    <t>dle montáže betonu:172,8875*5,43/1000</t>
  </si>
  <si>
    <t>prořez, přeložení 2 oka  +15%:0,9388*0,15</t>
  </si>
  <si>
    <t>274313611</t>
  </si>
  <si>
    <t xml:space="preserve">Beton základových pasů prostý C 16/20 </t>
  </si>
  <si>
    <t>"A" m.101 /pod novou stěnu 20cm:</t>
  </si>
  <si>
    <t>35x20cm:14,25*0,35*0,20</t>
  </si>
  <si>
    <t>274351215</t>
  </si>
  <si>
    <t xml:space="preserve">Bednění stěn základových pasů - zřízení </t>
  </si>
  <si>
    <t>"A" m.101 /pod novou stěnu hl. 20cm:</t>
  </si>
  <si>
    <t>bednit na výšku 15:14,25*0,15*2</t>
  </si>
  <si>
    <t>274351216</t>
  </si>
  <si>
    <t xml:space="preserve">Bednění stěn základových pasů - odstranění </t>
  </si>
  <si>
    <t>289971211</t>
  </si>
  <si>
    <t xml:space="preserve">Zřízení vrstvy z geotextilie sklon do 1:5 š.do 3 m </t>
  </si>
  <si>
    <t>kolem části  "A":</t>
  </si>
  <si>
    <t>nad zásyp rýhy pro okapák + zemění :48,0*0,6</t>
  </si>
  <si>
    <t>na přeložení, vytažení, omotání +30%:28,8*0,30</t>
  </si>
  <si>
    <t>974031164</t>
  </si>
  <si>
    <t xml:space="preserve">Vysekání rýh ve zdi cihelné 15 x 15 cm </t>
  </si>
  <si>
    <t>m</t>
  </si>
  <si>
    <t>rýha pro napojení základ desky do stáv pasů:110,7</t>
  </si>
  <si>
    <t>2 R01</t>
  </si>
  <si>
    <t xml:space="preserve">Zakotvení zákl desky ke stáv zákl </t>
  </si>
  <si>
    <t>provedení dle statiky:</t>
  </si>
  <si>
    <t>"A":47,9+17,1</t>
  </si>
  <si>
    <t>"B":45,7</t>
  </si>
  <si>
    <t>583418004</t>
  </si>
  <si>
    <t>Kamenivo drcené frakce  16/32 B Jihomoravský kraj</t>
  </si>
  <si>
    <t>do zásypu rýhy:11,52*1,85</t>
  </si>
  <si>
    <t>69366081</t>
  </si>
  <si>
    <t>Geotext.  63-ÚVstab 63/50ÚV 500 g/m2 do š. 8,8 m</t>
  </si>
  <si>
    <t>37,44</t>
  </si>
  <si>
    <t>prořez 15%:37,44*0,15</t>
  </si>
  <si>
    <t>3</t>
  </si>
  <si>
    <t>Svislé a kompletní konstrukce</t>
  </si>
  <si>
    <t>3 Svislé a kompletní konstrukce</t>
  </si>
  <si>
    <t>310238211</t>
  </si>
  <si>
    <t xml:space="preserve">Zazdívka otvorů plochy do 1 m2 cihlami na MVC </t>
  </si>
  <si>
    <t>doplnění zdiva nad překlady:</t>
  </si>
  <si>
    <t>"A":</t>
  </si>
  <si>
    <t>okno 50/105cm:0,3*0,1*1,2*2</t>
  </si>
  <si>
    <t>fasáda-dveře 90/197cm:0,3*0,1*1,2*2</t>
  </si>
  <si>
    <t>"B":</t>
  </si>
  <si>
    <t>dveře m. 111:0,3*0,1*1,5*2</t>
  </si>
  <si>
    <t>dveře m. 110:0,3*0,1*1,5</t>
  </si>
  <si>
    <t>317121101</t>
  </si>
  <si>
    <t xml:space="preserve">Osazení překladu světlost otvoru do 105 cm </t>
  </si>
  <si>
    <t>kus</t>
  </si>
  <si>
    <t>vnitřní dveře v "A" m.103:1</t>
  </si>
  <si>
    <t>317121251</t>
  </si>
  <si>
    <t xml:space="preserve">Montáž ŽB překladů do 180 cm dodatečně do rýh </t>
  </si>
  <si>
    <t>okno 50/105cm:2*2</t>
  </si>
  <si>
    <t>fasáda-dveře 90/197cm:2*2</t>
  </si>
  <si>
    <t>dveře m. 111:4</t>
  </si>
  <si>
    <t>dveře m. 110:1</t>
  </si>
  <si>
    <t>317941123</t>
  </si>
  <si>
    <t xml:space="preserve">Osazení ocelových válcovaných nosníků  č.14-22 </t>
  </si>
  <si>
    <t>nad dveře 90/197  2ks dl.130cm:1,3*11,7/1000*2</t>
  </si>
  <si>
    <t>nad otvorem plast stěny m.110 /Ič.14 dl. 280cm:2,8*14,3/1000</t>
  </si>
  <si>
    <t>310100011</t>
  </si>
  <si>
    <t>Zazdívka otvorů ve zdivu, bez úpravy povrchu tloušťky 30 cm</t>
  </si>
  <si>
    <t>"A" zazdívka dveří:1,0*2,1</t>
  </si>
  <si>
    <t>13331630</t>
  </si>
  <si>
    <t>Úhelník rovnoramenný L jakost S235  100x100x6 mm</t>
  </si>
  <si>
    <t>nad dveřey m.102,105 /dl. 130cm:1,30*11,7/1000*2</t>
  </si>
  <si>
    <t>prořez 10%:0,0304*0,10</t>
  </si>
  <si>
    <t>13380525</t>
  </si>
  <si>
    <t>Tyč průřezu I 140, střední, jakost oceli S235</t>
  </si>
  <si>
    <t>prořez 10%:0,04*0,10</t>
  </si>
  <si>
    <t>59321100</t>
  </si>
  <si>
    <t>Překlad železobetonový RZP 1/10 119/14/14</t>
  </si>
  <si>
    <t>dle montáže:13*1,05</t>
  </si>
  <si>
    <t>dle montáže- vnitřní dveře v "A" m.103:1,05</t>
  </si>
  <si>
    <t>59321101</t>
  </si>
  <si>
    <t>Překlad železobetonový RZP 2/10 149/14/14</t>
  </si>
  <si>
    <t>dle montáže:2*1,05</t>
  </si>
  <si>
    <t>31</t>
  </si>
  <si>
    <t>Zdi podpěrné a volné</t>
  </si>
  <si>
    <t>31 Zdi podpěrné a volné</t>
  </si>
  <si>
    <t>311112015</t>
  </si>
  <si>
    <t>Uložení tvárnic ztraceného bednění, tl. 10 cm bez dodávky tvárnic a betonu</t>
  </si>
  <si>
    <t>v části "A"    /CAD:25,3</t>
  </si>
  <si>
    <t>8,0*3,55</t>
  </si>
  <si>
    <t>/CAD:12,45</t>
  </si>
  <si>
    <t>(1,05+1,20)*2,25</t>
  </si>
  <si>
    <t>/CAD:3,67</t>
  </si>
  <si>
    <t>0,60*3,40</t>
  </si>
  <si>
    <t>0,25*2,25*11</t>
  </si>
  <si>
    <t>0,50*2,25*2</t>
  </si>
  <si>
    <t>- dveře 2x:-1,0*2,05*2</t>
  </si>
  <si>
    <t>Uložení tvárnic ztraceného bednění, tl. 15 cm bez dodávky tvárnic a betonu</t>
  </si>
  <si>
    <t>v části "A":25,3</t>
  </si>
  <si>
    <t>21,67</t>
  </si>
  <si>
    <t>3,35*3,55*2</t>
  </si>
  <si>
    <t>7,91*2</t>
  </si>
  <si>
    <t>- dveře:-1,0*2,05</t>
  </si>
  <si>
    <t>311361821</t>
  </si>
  <si>
    <t xml:space="preserve">Výztuž nadzáklad. zdí z betonářské oceli 10505 (R) </t>
  </si>
  <si>
    <t>odhadem 95 kg/m3:81,26*0,0735*95,0/1000</t>
  </si>
  <si>
    <t>84,525*0,0932*95,0/1000</t>
  </si>
  <si>
    <t>589221491</t>
  </si>
  <si>
    <t>Beton C 12/15 (B15) z SPC fr.do 8 mm měkký V3</t>
  </si>
  <si>
    <t>do bedniček:</t>
  </si>
  <si>
    <t>tl. 10cm:81,26*0,0735</t>
  </si>
  <si>
    <t>tl. 15cm:84,525*0,0932</t>
  </si>
  <si>
    <t>5951560800</t>
  </si>
  <si>
    <t>Tvárnice 01 T10 PD 500/100/250 ztracené bednění</t>
  </si>
  <si>
    <t>dle montáže:81,26*8</t>
  </si>
  <si>
    <t>prořez 5%:650,08*0,05</t>
  </si>
  <si>
    <t>5951560801</t>
  </si>
  <si>
    <t>Tvárnice 02 T15 PD 500/145/250 ztracené bednění</t>
  </si>
  <si>
    <t>dle montáže:84,525*8</t>
  </si>
  <si>
    <t>prořez 5%:676,2*0,05</t>
  </si>
  <si>
    <t>34</t>
  </si>
  <si>
    <t>Stěny a příčky</t>
  </si>
  <si>
    <t>34 Stěny a příčky</t>
  </si>
  <si>
    <t>"A" na příčkách 10cm:2</t>
  </si>
  <si>
    <t>"B" na příčkách 10cm:4+2+1</t>
  </si>
  <si>
    <t>342254611</t>
  </si>
  <si>
    <t xml:space="preserve">Příčky z desek pórobetonových tl. 100 mm </t>
  </si>
  <si>
    <t>v části "A":1,0*3,35*2</t>
  </si>
  <si>
    <t>- dveře 80/197cm  2ks:-0,8*2,0*2</t>
  </si>
  <si>
    <t>v části "B":</t>
  </si>
  <si>
    <t>v= 2,75m:(3,65+3,65+1,5+4,5+5,1+1,85*3+1,0*2)*2,75</t>
  </si>
  <si>
    <t>- dveře:-0,8*2,0*6</t>
  </si>
  <si>
    <t>-0,7*2,0*2</t>
  </si>
  <si>
    <t>-0,9*2,0</t>
  </si>
  <si>
    <t>- plast .stěna:2,8*2,75</t>
  </si>
  <si>
    <t>342254811</t>
  </si>
  <si>
    <t xml:space="preserve">Příčky z desek pórobetonových tl. 150 mm </t>
  </si>
  <si>
    <t>zazdívka okna:1,25*0,95*2</t>
  </si>
  <si>
    <t>342261113</t>
  </si>
  <si>
    <t>Příčka sádrokarton. ocel.kce, 1x oplášť. tl.125 mm desky protipožární tl. 12,5 mm, minerál tl. 5 cm</t>
  </si>
  <si>
    <t>"čelo" nad  m.101 v "A"  /měřeno CAD:4,26</t>
  </si>
  <si>
    <t>342265122</t>
  </si>
  <si>
    <t>Úprava podkroví sádrokarton. na ocel. rošt, šikmá desky protipožární tl. 12,5 mm, bez izolace</t>
  </si>
  <si>
    <t>strop nad "A":</t>
  </si>
  <si>
    <t>REI 15 DP3:1,9*2*22,3</t>
  </si>
  <si>
    <t>342265132</t>
  </si>
  <si>
    <t>Úprava podkroví sádrokarton. na ocel. rošt vodor. desky protipožární tl. 12,5 mm, Isover tl. 16 cm</t>
  </si>
  <si>
    <t>REI 15 DP3:4,45*22,3</t>
  </si>
  <si>
    <t>342265192</t>
  </si>
  <si>
    <t xml:space="preserve">Příplatek za otvor v podhledu podkroví pl. 0,50 m2 </t>
  </si>
  <si>
    <t>59321898</t>
  </si>
  <si>
    <t>Překlad nenosný porobeton NEP 100-1250</t>
  </si>
  <si>
    <t>"A":2</t>
  </si>
  <si>
    <t>"B":7</t>
  </si>
  <si>
    <t>38</t>
  </si>
  <si>
    <t>Kompletní konstrukce</t>
  </si>
  <si>
    <t>38 Kompletní konstrukce</t>
  </si>
  <si>
    <t>38 R01</t>
  </si>
  <si>
    <t>Zazdívka předstěnového modulu 950x1350mm vč omítnutí hladkou omítkou</t>
  </si>
  <si>
    <t>38 R02</t>
  </si>
  <si>
    <t>Nika pro nástěnný hydrant 650x650mm vč omítnutí</t>
  </si>
  <si>
    <t>4</t>
  </si>
  <si>
    <t>Vodorovné konstrukce</t>
  </si>
  <si>
    <t>4 Vodorovné konstrukce</t>
  </si>
  <si>
    <t>411321313</t>
  </si>
  <si>
    <t xml:space="preserve">Stropy deskové ze železobetonu C 16/20 </t>
  </si>
  <si>
    <t>strop v kotcích "A":1,3*2,45*2*0,10</t>
  </si>
  <si>
    <t>1,3*2,1*2*0,10</t>
  </si>
  <si>
    <t>1,25*1,85*2*0,10</t>
  </si>
  <si>
    <t>1,25*1,75*2*0,10</t>
  </si>
  <si>
    <t>1,8*1,3*2*0,10</t>
  </si>
  <si>
    <t>1,05*2,35*2*0,10</t>
  </si>
  <si>
    <t>411351101</t>
  </si>
  <si>
    <t xml:space="preserve">Bednění stropů deskových, bednění vlastní -zřízení </t>
  </si>
  <si>
    <t>strop v kotcích "A":1,3*2,45*2</t>
  </si>
  <si>
    <t>1,3*2,1*2</t>
  </si>
  <si>
    <t>1,25*1,85*2</t>
  </si>
  <si>
    <t>1,25*1,75*2</t>
  </si>
  <si>
    <t>1,8*1,3*2</t>
  </si>
  <si>
    <t>1,05*2,35*2</t>
  </si>
  <si>
    <t>411351102</t>
  </si>
  <si>
    <t xml:space="preserve">Bednění stropů deskových, vlastní - odstranění </t>
  </si>
  <si>
    <t>411351801</t>
  </si>
  <si>
    <t xml:space="preserve">Bednění čel stropních desek, zřízení </t>
  </si>
  <si>
    <t>strop v kotcích "A":(1,3+2,45)*2*2</t>
  </si>
  <si>
    <t>(1,3+2,1)*2*2</t>
  </si>
  <si>
    <t>(1,25+1,85)*2*2</t>
  </si>
  <si>
    <t>(1,25+1,75)*2*2</t>
  </si>
  <si>
    <t>(1,8+1,3)*2*2</t>
  </si>
  <si>
    <t>(1,05+2,35)*2*2</t>
  </si>
  <si>
    <t>411351802</t>
  </si>
  <si>
    <t xml:space="preserve">Bednění čel stropních desek, odstranění </t>
  </si>
  <si>
    <t>411354171</t>
  </si>
  <si>
    <t xml:space="preserve">Podpěrná konstr. stropů do 5 kPa - zřízení </t>
  </si>
  <si>
    <t>411354172</t>
  </si>
  <si>
    <t xml:space="preserve">Podpěrná konstr. stropů do 5 kPa - odstranění </t>
  </si>
  <si>
    <t>411354181</t>
  </si>
  <si>
    <t xml:space="preserve">Příplatek k podpěr. konstr. stropů 5 kPa - zřízení </t>
  </si>
  <si>
    <t>zvětšená pracnost, ztížená manipulace v boxech:</t>
  </si>
  <si>
    <t>+15%:30,455*0,15</t>
  </si>
  <si>
    <t>411354182</t>
  </si>
  <si>
    <t xml:space="preserve">Příplatek k podpěr. konstr. stropů 5 kPa - odstr. </t>
  </si>
  <si>
    <t>411361821</t>
  </si>
  <si>
    <t xml:space="preserve">Výztuž stropů z betonářské oceli 10505(R) </t>
  </si>
  <si>
    <t>odhadem 95 kg/m3:3,0445*95/1000</t>
  </si>
  <si>
    <t>61</t>
  </si>
  <si>
    <t>Upravy povrchů vnitřní</t>
  </si>
  <si>
    <t>61 Upravy povrchů vnitřní</t>
  </si>
  <si>
    <t>078844111</t>
  </si>
  <si>
    <t xml:space="preserve">Úprava ostění otvoru při opravách omítnutím MC </t>
  </si>
  <si>
    <t>oprava ostění po osazení nových výplní:116,3*0,30</t>
  </si>
  <si>
    <t>610991002</t>
  </si>
  <si>
    <t xml:space="preserve">M ačišťovací okenní lišta pro vnitř.omítku tl. 9mm </t>
  </si>
  <si>
    <t>po osazení výplní otvorů-napojení omítek:116,3</t>
  </si>
  <si>
    <t>610991111</t>
  </si>
  <si>
    <t xml:space="preserve">Zakrývání výplní vnitřních otvorů </t>
  </si>
  <si>
    <t>otvory:</t>
  </si>
  <si>
    <t>okna 120/105:1,20*1,05*7</t>
  </si>
  <si>
    <t>90/85:0,9*0,85</t>
  </si>
  <si>
    <t>120/85:1,2*0,85*2</t>
  </si>
  <si>
    <t>50/105:0,5*1,05*2</t>
  </si>
  <si>
    <t>120/95:1,2*0,95*13</t>
  </si>
  <si>
    <t>120/160:1,2*1,6</t>
  </si>
  <si>
    <t>90/95:0,9*0,95</t>
  </si>
  <si>
    <t>0</t>
  </si>
  <si>
    <t>dveře 100/210:1,0*2,1*3</t>
  </si>
  <si>
    <t>90/210:0,9*2,1</t>
  </si>
  <si>
    <t>190/210:1,9*2,1</t>
  </si>
  <si>
    <t>140/195:1,4*1,95</t>
  </si>
  <si>
    <t>611421331</t>
  </si>
  <si>
    <t xml:space="preserve">Oprava váp.omítek stropů do 30% plochy - štukových </t>
  </si>
  <si>
    <t>"B":7,2*11,2</t>
  </si>
  <si>
    <t>612409991</t>
  </si>
  <si>
    <t xml:space="preserve">Začištění omítek kolem oken,dveří apod. </t>
  </si>
  <si>
    <t>otvory  /oprava ostění :</t>
  </si>
  <si>
    <t>okna 120/105:(1,20+2*1,05)*7</t>
  </si>
  <si>
    <t>90/85:(0,9+2*0,85)</t>
  </si>
  <si>
    <t>120/85:(1,2+2*0,85)*2</t>
  </si>
  <si>
    <t>50/105:(0,5+2*1,05)*2</t>
  </si>
  <si>
    <t>120/95:(1,2+2*0,95)*13</t>
  </si>
  <si>
    <t>120/160:(1,2+2*1,6)</t>
  </si>
  <si>
    <t>90/95:(0,9+2*0,95)</t>
  </si>
  <si>
    <t>dveře 100/210:(1,0+2*2,1)*3</t>
  </si>
  <si>
    <t>90/210:(0,9+2*2,1)</t>
  </si>
  <si>
    <t>190/210:(1,9+2*2,1)</t>
  </si>
  <si>
    <t>140/195:(1,4+2*1,95)</t>
  </si>
  <si>
    <t>612421431</t>
  </si>
  <si>
    <t xml:space="preserve">Oprava vápen.omítek stěn do 50 % pl. - štukových </t>
  </si>
  <si>
    <t>stáv stěny  v "A":(22,30+7,55)*2*2,50</t>
  </si>
  <si>
    <t>stáv stěny v "B":(7,2+2*11,2)*2,70</t>
  </si>
  <si>
    <t>(1,0+2*7,5)*2,70</t>
  </si>
  <si>
    <t>4,4*2,70*2</t>
  </si>
  <si>
    <t>612425931</t>
  </si>
  <si>
    <t xml:space="preserve">Omítka vápenná vnitřního ostění - štuková </t>
  </si>
  <si>
    <t>šířka ostění 35cm:116,3*0,35</t>
  </si>
  <si>
    <t>612451081</t>
  </si>
  <si>
    <t xml:space="preserve">Zatření spár vnitřního zdiva z tvárnic nebo desek </t>
  </si>
  <si>
    <t>tvárnice  tl. 10cm:81,26</t>
  </si>
  <si>
    <t>tvárnice  tl. 15cm:84,525</t>
  </si>
  <si>
    <t>612471411</t>
  </si>
  <si>
    <t xml:space="preserve">Úprava vnitřních stěn aktivovaným štukem </t>
  </si>
  <si>
    <t>"B" na příčkách ytong 10cm:68,3625*2</t>
  </si>
  <si>
    <t>"A" na zazdívkách ytong 15cm:2,375*2</t>
  </si>
  <si>
    <t>612473186</t>
  </si>
  <si>
    <t xml:space="preserve">Příplatek za zabudované rohovníky, stěny </t>
  </si>
  <si>
    <t>2,50*(3+4)</t>
  </si>
  <si>
    <t>2,10*2</t>
  </si>
  <si>
    <t>612475121</t>
  </si>
  <si>
    <t>Omítka vnitřních stěn  vápenocem. dvouvrstvá postřik, vrstva  15 mm</t>
  </si>
  <si>
    <t>v= 2,75m:(3,65+3,65+1,5+4,5+5,1+1,85*3+1,0*2)*2,75*2</t>
  </si>
  <si>
    <t>- dveře:-0,8*2,0*4*2</t>
  </si>
  <si>
    <t>-0,7*2,0*4*2</t>
  </si>
  <si>
    <t>6,8*5</t>
  </si>
  <si>
    <t>podélná v chodbě:14,25*3,40-(1,5*2,1*5)-1,65*3,40</t>
  </si>
  <si>
    <t>box pro koťata:(6,8-1,2*2)*2</t>
  </si>
  <si>
    <t>příčná v karanténě:23,9-0,9*2,0</t>
  </si>
  <si>
    <t>podélná v karanténě:4,70*3,50*2-0,9*2,0*2</t>
  </si>
  <si>
    <t>4,70*2,60*2-(1,20*(3+3))</t>
  </si>
  <si>
    <t>1,05*2,60*(2+2)</t>
  </si>
  <si>
    <t>612481211</t>
  </si>
  <si>
    <t xml:space="preserve">Montáž výztužné sítě(perlinky)do stěrky-vnit.stěny </t>
  </si>
  <si>
    <t>622323832</t>
  </si>
  <si>
    <t>Zatepl.syst., stěna, miner.desky PV 100 mm zakončený stěrkou s výztužnou tkaninou</t>
  </si>
  <si>
    <t>doteplení čelní stěny v "B" - m. 120:7,2*2,7</t>
  </si>
  <si>
    <t>28350127</t>
  </si>
  <si>
    <t>Lišta okenní začišťovací PVC 10-240 cm</t>
  </si>
  <si>
    <t>dle monáže:116,3</t>
  </si>
  <si>
    <t>prořez 10%:116,3*0,10</t>
  </si>
  <si>
    <t>58556671.A</t>
  </si>
  <si>
    <t>Lepicí a stěrková hmota</t>
  </si>
  <si>
    <t>kg</t>
  </si>
  <si>
    <t>"B" na příčkách ytong 10cm:68,3625*2*4,0</t>
  </si>
  <si>
    <t>"A" na zazdívkách ytong 15cm:2,375*2*4,0</t>
  </si>
  <si>
    <t>63180012</t>
  </si>
  <si>
    <t>Síťovina sklotextilní Tex 4x4 mm, 1x10m</t>
  </si>
  <si>
    <t>dle montáže:141,4750</t>
  </si>
  <si>
    <t>prořez, spoje 10%:141,475*0,10</t>
  </si>
  <si>
    <t>62</t>
  </si>
  <si>
    <t>Úpravy povrchů vnější</t>
  </si>
  <si>
    <t>62 Úpravy povrchů vnější</t>
  </si>
  <si>
    <t>620991121</t>
  </si>
  <si>
    <t xml:space="preserve">Zakrývání výplní vnějších otvorů z lešení </t>
  </si>
  <si>
    <t>dveře 100/210:1,0*2,1*4</t>
  </si>
  <si>
    <t>vrata:3,0*3,1</t>
  </si>
  <si>
    <t>622300155</t>
  </si>
  <si>
    <t xml:space="preserve">Montáž lišty pro ukončení omítky </t>
  </si>
  <si>
    <t>otvory  /ostění 16cm:</t>
  </si>
  <si>
    <t>622311041</t>
  </si>
  <si>
    <t xml:space="preserve">Zaklád.sada ETICS,zaklád.+okapní profil PVC </t>
  </si>
  <si>
    <t>68,7302:</t>
  </si>
  <si>
    <t>"A":23,9*2</t>
  </si>
  <si>
    <t>štít:8,15</t>
  </si>
  <si>
    <t>- dveře:-1,00*2</t>
  </si>
  <si>
    <t>-0,90</t>
  </si>
  <si>
    <t>- vrata:-3,00</t>
  </si>
  <si>
    <t>"B":5,55</t>
  </si>
  <si>
    <t>28,32</t>
  </si>
  <si>
    <t>14,3</t>
  </si>
  <si>
    <t>štít  2x:8,42*2</t>
  </si>
  <si>
    <t>- dveře:-1,90</t>
  </si>
  <si>
    <t>-1,40</t>
  </si>
  <si>
    <t>622311135</t>
  </si>
  <si>
    <t xml:space="preserve">Zateplovací systém fasáda, EPS F tl.160 mm </t>
  </si>
  <si>
    <t>"A":23,9*2,7</t>
  </si>
  <si>
    <t>štít:30,2</t>
  </si>
  <si>
    <t>23,9*2,7</t>
  </si>
  <si>
    <t>"B":5,55*3,60</t>
  </si>
  <si>
    <t>14,30*3,60</t>
  </si>
  <si>
    <t>28,32*3,60</t>
  </si>
  <si>
    <t>štít 2x:40,6*2</t>
  </si>
  <si>
    <t>- otvory:-56,58</t>
  </si>
  <si>
    <t>622311153</t>
  </si>
  <si>
    <t xml:space="preserve">Zateplovací systém ostění, EPS F tl. 30 mm </t>
  </si>
  <si>
    <t>okna 120/105:(1,20+2*1,05)*7*0,16</t>
  </si>
  <si>
    <t>90/85:(0,9+2*0,85)*0,16</t>
  </si>
  <si>
    <t>120/85:(1,2+2*0,85)*2*0,16</t>
  </si>
  <si>
    <t>50/105:(0,5+2*1,05)*2*0,16</t>
  </si>
  <si>
    <t>120/95:(1,2+2*0,95)*13*0,16</t>
  </si>
  <si>
    <t>120/160:(1,2+2*1,6)*0,16</t>
  </si>
  <si>
    <t>90/95:(0,9+2*0,95)*0,16</t>
  </si>
  <si>
    <t>dveře 100/210:(1,0+2*2,1)*3*0,16</t>
  </si>
  <si>
    <t>90/210:(0,9+2*2,1)*0,16</t>
  </si>
  <si>
    <t>190/210:(1,9+2*2,1)*0,16</t>
  </si>
  <si>
    <t>140/195:(1,4+2*1,95)*0,16</t>
  </si>
  <si>
    <t>622311525</t>
  </si>
  <si>
    <t>Zateplovací systém sokl, XPS tl. 160 mm s mozaikovou omítkou 5,5 kg/m2</t>
  </si>
  <si>
    <t>zateplení soklu  v= 40cm:121,28*0,40</t>
  </si>
  <si>
    <t>- dveře:-1,05*0,40*2</t>
  </si>
  <si>
    <t>-1,9*0,4</t>
  </si>
  <si>
    <t>-1,4*0,4</t>
  </si>
  <si>
    <t>- vrata:-3,0*0,4</t>
  </si>
  <si>
    <t>622311563</t>
  </si>
  <si>
    <t xml:space="preserve">Zateplovací systém parapet, XPS tl. 30 mm </t>
  </si>
  <si>
    <t>otvory  /parapet 16cm:</t>
  </si>
  <si>
    <t>okna 120/105:(1,20)*(6+5)*0,16</t>
  </si>
  <si>
    <t>75/105:(0,75)*2*0,16</t>
  </si>
  <si>
    <t>120/160:(1,20)*0,16</t>
  </si>
  <si>
    <t>120/95:(1,20)*0,16*11</t>
  </si>
  <si>
    <t>90/95:(0,95)*0,16</t>
  </si>
  <si>
    <t>622323041</t>
  </si>
  <si>
    <t>Penetrace podkladu akrylátová zpevnění původní omítky</t>
  </si>
  <si>
    <t>fasáda:262</t>
  </si>
  <si>
    <t>ostění:18</t>
  </si>
  <si>
    <t>622422311</t>
  </si>
  <si>
    <t xml:space="preserve">Oprava vnějších omítek vápen. hladk. II, do 30 % </t>
  </si>
  <si>
    <t>odhadem:320,0</t>
  </si>
  <si>
    <t>622904112</t>
  </si>
  <si>
    <t xml:space="preserve">Očištění fasád tlakovou vodou složitost 1 - 2 </t>
  </si>
  <si>
    <t>plcha fasád:264,48</t>
  </si>
  <si>
    <t>- otvory:</t>
  </si>
  <si>
    <t>okna 120/95:-1,2*0,95*14</t>
  </si>
  <si>
    <t>okna 120/105:-1,20*1,05*10</t>
  </si>
  <si>
    <t>50/105:-0,50*1,05*2</t>
  </si>
  <si>
    <t>120/160:-1,2*1,6</t>
  </si>
  <si>
    <t>dveře 100/210:-1,0*2,1*3</t>
  </si>
  <si>
    <t>90/210:-0,9*2,1*2</t>
  </si>
  <si>
    <t>190/210:-1,9*2,1</t>
  </si>
  <si>
    <t>140/210:-1,4*2,1</t>
  </si>
  <si>
    <t>62 R01</t>
  </si>
  <si>
    <t xml:space="preserve">D+Montáž ukončení izolantu pod římsou </t>
  </si>
  <si>
    <t>"A" okapní římsa:24,0*2</t>
  </si>
  <si>
    <t>62 R02</t>
  </si>
  <si>
    <t xml:space="preserve">D+Montáž ukončení izolantu ve štítu </t>
  </si>
  <si>
    <t>"A":4,90*2</t>
  </si>
  <si>
    <t>"B":5,10*2*2</t>
  </si>
  <si>
    <t>283502113</t>
  </si>
  <si>
    <t>Profil okenní EKO s tkaninou l=1,6 m LIK</t>
  </si>
  <si>
    <t>dlre monáže:116,3</t>
  </si>
  <si>
    <t>63</t>
  </si>
  <si>
    <t>Podlahy a podlahové konstrukce</t>
  </si>
  <si>
    <t>63 Podlahy a podlahové konstrukce</t>
  </si>
  <si>
    <t>631312611</t>
  </si>
  <si>
    <t xml:space="preserve">Mazanina betonová tl. 5 - 8 cm C 16/20 </t>
  </si>
  <si>
    <t>pro podlahové ele vytápění,  tl. 5cm:</t>
  </si>
  <si>
    <t>podlaha  v části "A":91,1*0,05</t>
  </si>
  <si>
    <t>podlaha  v  části "B" :75,9*0,05</t>
  </si>
  <si>
    <t>631315611</t>
  </si>
  <si>
    <t xml:space="preserve">Mazanina betonová tl. 12 - 24 cm C 16/20 </t>
  </si>
  <si>
    <t>nový podkladní beton 15cm:</t>
  </si>
  <si>
    <t>v části "A":85,2*0,15</t>
  </si>
  <si>
    <t xml:space="preserve"> v části "B" :75,9*0,15</t>
  </si>
  <si>
    <t>krček v "B":1,0*7,5*0,15</t>
  </si>
  <si>
    <t>631319151</t>
  </si>
  <si>
    <t xml:space="preserve">Příplatek za přehlaz. mazanin pod povlaky tl. 8 cm </t>
  </si>
  <si>
    <t>spádování podlahy:</t>
  </si>
  <si>
    <t>podlaha nad desku v části "A" :91,1*0,05</t>
  </si>
  <si>
    <t>631319161</t>
  </si>
  <si>
    <t xml:space="preserve">Příplatek za konečnou úpravu mazanin tl. 8 cm </t>
  </si>
  <si>
    <t>631319171</t>
  </si>
  <si>
    <t xml:space="preserve">Příplatek za stržení povrchu mazaniny tl. 8 cm </t>
  </si>
  <si>
    <t>167,0*0,05</t>
  </si>
  <si>
    <t>631361921</t>
  </si>
  <si>
    <t xml:space="preserve">Výztuž mazanin svařovanou sítí </t>
  </si>
  <si>
    <t>do nového podkladního betonu 15cm:</t>
  </si>
  <si>
    <t>podlaha nad desku v části "A":85,2*3,36/1000</t>
  </si>
  <si>
    <t>podlaha nad desku v  části "B" :75,9*3,36/1000</t>
  </si>
  <si>
    <t>krček v "B":1,0*7,5*3,36/1000</t>
  </si>
  <si>
    <t>prořez, přeložení o oko  17%:0,5665*0,17</t>
  </si>
  <si>
    <t>632451023</t>
  </si>
  <si>
    <t xml:space="preserve">Vyrovnávací potěr MC 15, v pásu, tl. 40 mm </t>
  </si>
  <si>
    <t>srovnání parapetů:</t>
  </si>
  <si>
    <t>okna 120/105:1,2*0,3*5</t>
  </si>
  <si>
    <t>1,2*0,45*3</t>
  </si>
  <si>
    <t>90/85:0,9*0,3</t>
  </si>
  <si>
    <t>120/85:1,2*0,3</t>
  </si>
  <si>
    <t>50/105:0,5*0,3*2</t>
  </si>
  <si>
    <t>120/95:1,2*0,45*13</t>
  </si>
  <si>
    <t>120/160:1,2*0,45</t>
  </si>
  <si>
    <t>90/95:0,9*0,3</t>
  </si>
  <si>
    <t>dveře 100/210:(1,0)*0,45*3</t>
  </si>
  <si>
    <t>90/210:0,9*0,3</t>
  </si>
  <si>
    <t>190/210:1,9*0,45</t>
  </si>
  <si>
    <t>140/195:1,4*0,45</t>
  </si>
  <si>
    <t>639571210</t>
  </si>
  <si>
    <t xml:space="preserve">Kačírek pro okapový chodník tl. 100 mm </t>
  </si>
  <si>
    <t>pod okap chodník, š= 60cm:(24,1+13,3+8,4)*0,60</t>
  </si>
  <si>
    <t>639571311</t>
  </si>
  <si>
    <t xml:space="preserve">Okapový chodník - textilie proti prorůstání 45g/m2 </t>
  </si>
  <si>
    <t>montáž:27,48</t>
  </si>
  <si>
    <t>prořez, přeložení 15%:24,48*0,15</t>
  </si>
  <si>
    <t>63 R01</t>
  </si>
  <si>
    <t xml:space="preserve">Úprava mazaniny pro osazení žlábků </t>
  </si>
  <si>
    <t>64</t>
  </si>
  <si>
    <t>Výplně otvorů</t>
  </si>
  <si>
    <t>64 Výplně otvorů</t>
  </si>
  <si>
    <t>642944121</t>
  </si>
  <si>
    <t>Osazení ocelových zárubní dodatečně do 2,5 m2 včetně dodávky zárubně  70x197x11 cm</t>
  </si>
  <si>
    <t>Osazení ocelových zárubní dodatečně do 2,5 m2 včetně dodávky zárubně  80x197x11 cm</t>
  </si>
  <si>
    <t>Osazení ocelových zárubní dodatečně do 2,5 m2 včetně dodávky zárubně  90x197x11 cm</t>
  </si>
  <si>
    <t>648991113</t>
  </si>
  <si>
    <t xml:space="preserve">Osazení parapet.desek plast. a lamin. š.nad 20cm </t>
  </si>
  <si>
    <t>okna  po. 1,2,3/Os:</t>
  </si>
  <si>
    <t>120/105:1,20*7</t>
  </si>
  <si>
    <t>90/85:0,9</t>
  </si>
  <si>
    <t>120/85:1,2*2</t>
  </si>
  <si>
    <t>50/105:0,5*2</t>
  </si>
  <si>
    <t>120/95:1,2*13</t>
  </si>
  <si>
    <t>120/160:1,2</t>
  </si>
  <si>
    <t>90/95:0,9</t>
  </si>
  <si>
    <t>60780013</t>
  </si>
  <si>
    <t>Parapet interiér plastt Standard š. 300 mm bílý</t>
  </si>
  <si>
    <t>dle montáže:32,025</t>
  </si>
  <si>
    <t>prořez 8%:32,025*0,08</t>
  </si>
  <si>
    <t>60780050</t>
  </si>
  <si>
    <t>Krytka boční pro parapety Topset šíře 600 mm</t>
  </si>
  <si>
    <t>27*2</t>
  </si>
  <si>
    <t>91</t>
  </si>
  <si>
    <t>Doplňující práce na komunikaci</t>
  </si>
  <si>
    <t>91 Doplňující práce na komunikaci</t>
  </si>
  <si>
    <t>919735123</t>
  </si>
  <si>
    <t xml:space="preserve">Řezání stávajícího betonového krytu tl. 10 - 15 cm </t>
  </si>
  <si>
    <t>opatrné odstranění stáv bet desky od základů -statika:</t>
  </si>
  <si>
    <t>"A"  /CAD:47,9</t>
  </si>
  <si>
    <t>"B"  /CAD:45,7</t>
  </si>
  <si>
    <t>94</t>
  </si>
  <si>
    <t>Lešení a stavební výtahy</t>
  </si>
  <si>
    <t>94 Lešení a stavební výtahy</t>
  </si>
  <si>
    <t>941941031</t>
  </si>
  <si>
    <t xml:space="preserve">Montáž lešení leh.řad.s podlahami,š.do 1 m, H 10 m </t>
  </si>
  <si>
    <t>pro  zateplení fasády:121,3*3,0</t>
  </si>
  <si>
    <t>941941191</t>
  </si>
  <si>
    <t xml:space="preserve">Příplatek za každý měsíc použití lešení k pol.1031 </t>
  </si>
  <si>
    <t>2 měsíce:353,9*2</t>
  </si>
  <si>
    <t>941941831</t>
  </si>
  <si>
    <t xml:space="preserve">Demontáž lešení leh.řad.s podlahami,š.1 m, H 10 m </t>
  </si>
  <si>
    <t>941955001</t>
  </si>
  <si>
    <t xml:space="preserve">Lešení lehké pomocné, výška podlahy do 1,2 m </t>
  </si>
  <si>
    <t>941955002</t>
  </si>
  <si>
    <t xml:space="preserve">Lešení lehké pomocné, výška podlahy do 1,9 m </t>
  </si>
  <si>
    <t>pro M strop podhledu nad "A":4,45*22,3</t>
  </si>
  <si>
    <t>pro malby:4,45*22,3</t>
  </si>
  <si>
    <t>pro M šikmého podhledu nad "A":1,9*2*22,3</t>
  </si>
  <si>
    <t>pro malby:1,9*2*22,3</t>
  </si>
  <si>
    <t>94 R01</t>
  </si>
  <si>
    <t xml:space="preserve">Doprava fasádního lešení (dovoz a odvoz) </t>
  </si>
  <si>
    <t>km</t>
  </si>
  <si>
    <t>94 R02</t>
  </si>
  <si>
    <t xml:space="preserve">Manipulace na staveništi s fasádním lešením </t>
  </si>
  <si>
    <t>kompl</t>
  </si>
  <si>
    <t>95</t>
  </si>
  <si>
    <t>Dokončovací konstrukce na pozemních stavbách</t>
  </si>
  <si>
    <t>95 Dokončovací konstrukce na pozemních stavbách</t>
  </si>
  <si>
    <t>952901111</t>
  </si>
  <si>
    <t xml:space="preserve">Vyčištění budov o výšce podlaží do 4 m </t>
  </si>
  <si>
    <t>podkroví "B" /vyklizení podlahy nad 1.NP:7,5*11,4</t>
  </si>
  <si>
    <t>952901411</t>
  </si>
  <si>
    <t xml:space="preserve">Vyčištění ostatních objektů </t>
  </si>
  <si>
    <t>podlaha "A":178,2</t>
  </si>
  <si>
    <t>podlaha "B":7,2*11,2</t>
  </si>
  <si>
    <t>95 R01</t>
  </si>
  <si>
    <t xml:space="preserve">D+M RHP 21A </t>
  </si>
  <si>
    <t>"B":2</t>
  </si>
  <si>
    <t>96</t>
  </si>
  <si>
    <t>Bourání konstrukcí</t>
  </si>
  <si>
    <t>96 Bourání konstrukcí</t>
  </si>
  <si>
    <t>962031125</t>
  </si>
  <si>
    <t xml:space="preserve">Bourání příček z cihel pálených děrovan. tl.140 mm </t>
  </si>
  <si>
    <t>962032241</t>
  </si>
  <si>
    <t xml:space="preserve">Bourání zdiva z cihel pálených na MC </t>
  </si>
  <si>
    <t>965042131</t>
  </si>
  <si>
    <t xml:space="preserve">Bourání mazanin betonových  tl. 10 cm, pl. 4 m2 </t>
  </si>
  <si>
    <t>967031132</t>
  </si>
  <si>
    <t xml:space="preserve">Přisekání rovných ostění cihelných na MVC </t>
  </si>
  <si>
    <t>okna 120/105:2*1,05*(15+6)*0,45</t>
  </si>
  <si>
    <t>50/105:2*1,05*2*0,30*2</t>
  </si>
  <si>
    <t>120/160:2*1,6*0,45</t>
  </si>
  <si>
    <t>dveře  "A" 90/210:2*2,1*0,45*2</t>
  </si>
  <si>
    <t>dveře v "B" šatna:2,05*2*0,65</t>
  </si>
  <si>
    <t>190/210:2*2,1*0,45</t>
  </si>
  <si>
    <t>140/210:2*2,1*0,45</t>
  </si>
  <si>
    <t>90/205 ve štítech:2*2,1*0,30</t>
  </si>
  <si>
    <t>968061112</t>
  </si>
  <si>
    <t xml:space="preserve">Vyvěšení dřevěných okenních křídel pl. do 1,5 m2 </t>
  </si>
  <si>
    <t>"A":9</t>
  </si>
  <si>
    <t>"B":18</t>
  </si>
  <si>
    <t>968061125</t>
  </si>
  <si>
    <t xml:space="preserve">Vyvěšení dřevěných dveřních křídel pl. do 2 m2 </t>
  </si>
  <si>
    <t>"B":1+2</t>
  </si>
  <si>
    <t>"A":3</t>
  </si>
  <si>
    <t>968062355</t>
  </si>
  <si>
    <t xml:space="preserve">Vybourání dřevěných rámů oken dvojitých pl. 2 m2 </t>
  </si>
  <si>
    <t>okna 120/105:1,20*1,05*5</t>
  </si>
  <si>
    <t>120/85:1,2*0,85</t>
  </si>
  <si>
    <t>120/95:1,2*0,95*15</t>
  </si>
  <si>
    <t>968071125</t>
  </si>
  <si>
    <t xml:space="preserve">Vyvěšení, zavěšení kovových křídel dveří pl. 2 m2 </t>
  </si>
  <si>
    <t>"B":(1+1)*2</t>
  </si>
  <si>
    <t>968072455</t>
  </si>
  <si>
    <t xml:space="preserve">Vybourání kovových dveřních zárubní pl. do 2 m2 </t>
  </si>
  <si>
    <t>"A":0,9*2,05*3</t>
  </si>
  <si>
    <t>1.NP "B":0,7*2,05</t>
  </si>
  <si>
    <t>2.NP "B":0,9*2,05*2</t>
  </si>
  <si>
    <t>968072456</t>
  </si>
  <si>
    <t xml:space="preserve">Vybourání kovových dveřních zárubní pl. nad 2 m2 </t>
  </si>
  <si>
    <t>"A":1,5*2,05</t>
  </si>
  <si>
    <t>"B":1,9*2,05</t>
  </si>
  <si>
    <t>1,4*2,05</t>
  </si>
  <si>
    <t>97</t>
  </si>
  <si>
    <t>Prorážení otvorů</t>
  </si>
  <si>
    <t>97 Prorážení otvorů</t>
  </si>
  <si>
    <t>974031264</t>
  </si>
  <si>
    <t xml:space="preserve">Vysekání rýh zeď cihelná u stropu 15 x 15 cm </t>
  </si>
  <si>
    <t>978011141</t>
  </si>
  <si>
    <t xml:space="preserve">Otlučení omítek vnitřních vápenných stropů do 30 % </t>
  </si>
  <si>
    <t>978013161</t>
  </si>
  <si>
    <t xml:space="preserve">Otlučení omítek vnitřních stěn v rozsahu do 50 % </t>
  </si>
  <si>
    <t>978015241</t>
  </si>
  <si>
    <t xml:space="preserve">Otlučení omítek vnějších MVC v složit.1-4 do 30 % </t>
  </si>
  <si>
    <t>"B":5,55*3,6</t>
  </si>
  <si>
    <t>14,25*3,6</t>
  </si>
  <si>
    <t>štít:40,6*2</t>
  </si>
  <si>
    <t>99</t>
  </si>
  <si>
    <t>Staveništní přesun hmot</t>
  </si>
  <si>
    <t>99 Staveništní přesun hmot</t>
  </si>
  <si>
    <t>999281108</t>
  </si>
  <si>
    <t xml:space="preserve">Přesun hmot pro opravy a údržbu do výšky 12 m </t>
  </si>
  <si>
    <t>711</t>
  </si>
  <si>
    <t>Izolace proti vodě</t>
  </si>
  <si>
    <t>711 Izolace proti vodě</t>
  </si>
  <si>
    <t>711111001</t>
  </si>
  <si>
    <t xml:space="preserve">Izolace proti vlhkosti vodor. nátěr ALP za studena </t>
  </si>
  <si>
    <t>v "A"  /CAD:85,2</t>
  </si>
  <si>
    <t>v "B"  /CAD:78,14</t>
  </si>
  <si>
    <t>711112001</t>
  </si>
  <si>
    <t>Izolace proti vlhkosti svis. nátěr ALP, za studena 1x nátěr - včetně dodávky asfaltového laku</t>
  </si>
  <si>
    <t>vytažení 25cm:</t>
  </si>
  <si>
    <t>v "A"  /CAD:47,9*0,25</t>
  </si>
  <si>
    <t>v "B"  /CAD:45,7*0,25</t>
  </si>
  <si>
    <t>711132311</t>
  </si>
  <si>
    <t>Prov. izolace nopovou fólií svisle, vč. uchycovacích prvků</t>
  </si>
  <si>
    <t>"A" pod okap chodník, hl= 40cm:13,35*0,40</t>
  </si>
  <si>
    <t>štít:8,15*0,40</t>
  </si>
  <si>
    <t>711141559</t>
  </si>
  <si>
    <t>Izolace proti vlhk. vodorovná pásy přitavením 2 vrstvy - materiál ve specifikaci</t>
  </si>
  <si>
    <t>711142559</t>
  </si>
  <si>
    <t>Izolace proti vlhkosti svislá pásy přitavením 2 vrstvy - materiál ve specifikaci</t>
  </si>
  <si>
    <t>711212002</t>
  </si>
  <si>
    <t xml:space="preserve">Hydroizolační povlak - nátěr nebo stěrka </t>
  </si>
  <si>
    <t>"A" doizolování podlahy:</t>
  </si>
  <si>
    <t>podlaha v dolních a horních boxech:2,5*2</t>
  </si>
  <si>
    <t>2,1*2</t>
  </si>
  <si>
    <t>1,8*2*2</t>
  </si>
  <si>
    <t>1,9*2</t>
  </si>
  <si>
    <t>28,4</t>
  </si>
  <si>
    <t>4,3</t>
  </si>
  <si>
    <t>711212601</t>
  </si>
  <si>
    <t>Těsnicí pás do spoje podlaha - stěna š. 100 mm</t>
  </si>
  <si>
    <t>odhadem 80,0m:80,0</t>
  </si>
  <si>
    <t>28324252.A</t>
  </si>
  <si>
    <t>Fólie hydroiz. nopová,  lepící pásek 2,4x20 m</t>
  </si>
  <si>
    <t>dlre monáže:8,6</t>
  </si>
  <si>
    <t>prořez, spoje  15%:8,6*0,15</t>
  </si>
  <si>
    <t>28324254.A</t>
  </si>
  <si>
    <t>Lišta L uzavírací na nopovo folii, 7x200 cm</t>
  </si>
  <si>
    <t>na zateplení soklu  v= 40cm:(13,35+8,15)</t>
  </si>
  <si>
    <t>prořez 10%:21,50*0,10</t>
  </si>
  <si>
    <t>62832134</t>
  </si>
  <si>
    <t>Pás asfaltovaný těžký  Al 40 mineral V 60 S 40</t>
  </si>
  <si>
    <t>dle montáže:163,34+23,4</t>
  </si>
  <si>
    <t>prořez, spoje 12%:186,740*0,12</t>
  </si>
  <si>
    <t>628522502</t>
  </si>
  <si>
    <t>Pás modif. asfalt  40 special dekor červený</t>
  </si>
  <si>
    <t>998711102</t>
  </si>
  <si>
    <t xml:space="preserve">Přesun hmot pro izolace proti vodě, výšky do 12 m </t>
  </si>
  <si>
    <t>713</t>
  </si>
  <si>
    <t>Izolace tepelné</t>
  </si>
  <si>
    <t>713 Izolace tepelné</t>
  </si>
  <si>
    <t>713104122</t>
  </si>
  <si>
    <t xml:space="preserve">Odstr.tep.izo.střech pl,volně,minerál tl.100-200mm </t>
  </si>
  <si>
    <t>vyčištění podstřeší  "A":22,3*7,5</t>
  </si>
  <si>
    <t>713111121</t>
  </si>
  <si>
    <t>Izolace tepelné stropů rovných spodem, drátem 1 vrstva - materiál ve specifikaci</t>
  </si>
  <si>
    <t>šikmina/podhled nad "A"  /CAD:(2,2+4,3+2,2)*13,35</t>
  </si>
  <si>
    <t>713111130</t>
  </si>
  <si>
    <t xml:space="preserve">Izolace tepelné stropů, vložená mezi krokve </t>
  </si>
  <si>
    <t>713111231</t>
  </si>
  <si>
    <t>Montáž parozábrany stropů shora s přelepením spojů Jutafol N 140 speciál</t>
  </si>
  <si>
    <t>podkroví "B" /zateplení podlahy nad 1.NP:7,5*11,4</t>
  </si>
  <si>
    <t>713121111</t>
  </si>
  <si>
    <t xml:space="preserve">Izolace tepelná podlah na sucho, jednovrstvá </t>
  </si>
  <si>
    <t>podlaha nahoru nad stáv. v "A":22,0*7,25</t>
  </si>
  <si>
    <t>v "B":88,14</t>
  </si>
  <si>
    <t>713121118</t>
  </si>
  <si>
    <t xml:space="preserve">Montáž dilatačního pásku podél stěn </t>
  </si>
  <si>
    <t>odhadem:250,0</t>
  </si>
  <si>
    <t>713134211</t>
  </si>
  <si>
    <t>Montáž parozábrany na stěny s přelepením spojů parotěsná fólie VARIO KM DUPLEX UV</t>
  </si>
  <si>
    <t>713191100</t>
  </si>
  <si>
    <t xml:space="preserve">Položení separační fólie </t>
  </si>
  <si>
    <t>159,5+88,14</t>
  </si>
  <si>
    <t>28323203</t>
  </si>
  <si>
    <t>Fólie PE čirá tl. 0,10  mm  š. 2000 mm  dl. 25 m</t>
  </si>
  <si>
    <t>dle montáže:247,64</t>
  </si>
  <si>
    <t>prořez, spoje 10%:247,64*0,10</t>
  </si>
  <si>
    <t>28375768.A</t>
  </si>
  <si>
    <t>Deska izolační polystyrén samozhášivý EPS 150</t>
  </si>
  <si>
    <t>dle montáže 2x 6cm:247,64*0,06*2</t>
  </si>
  <si>
    <t>prořez 10%:29,7168*0,10</t>
  </si>
  <si>
    <t>28376082</t>
  </si>
  <si>
    <t>Páska okrajová PE standard 120/8 mm, dl. 50 m</t>
  </si>
  <si>
    <t>odhadem:180,0</t>
  </si>
  <si>
    <t>6315083956</t>
  </si>
  <si>
    <t>Pás minerální  vlna PLUS  5600 x 1200 x 160 mm</t>
  </si>
  <si>
    <t>dle montáže  nad "A":22,3*(2,1+4,5+2,1)</t>
  </si>
  <si>
    <t>prořez 7%:194,01*0,07</t>
  </si>
  <si>
    <t>63151406</t>
  </si>
  <si>
    <t>Deska z minerální plsti UNI tl. 100 mm</t>
  </si>
  <si>
    <t>do roštu nad 1.NP v "B":11,4*7,5*2</t>
  </si>
  <si>
    <t>prořez 5%:171,0*0,05</t>
  </si>
  <si>
    <t>63151502</t>
  </si>
  <si>
    <t>Deska z minerální plsti 2000x1200x100 mm</t>
  </si>
  <si>
    <t>998713102</t>
  </si>
  <si>
    <t xml:space="preserve">Přesun hmot pro izolace tepelné, výšky do 12 m </t>
  </si>
  <si>
    <t>721</t>
  </si>
  <si>
    <t>Vnitřní kanalizace</t>
  </si>
  <si>
    <t>721 Vnitřní kanalizace</t>
  </si>
  <si>
    <t>721 R01</t>
  </si>
  <si>
    <t xml:space="preserve">D+M zdravotechnické instalace </t>
  </si>
  <si>
    <t>viz samostatný rozpočet:1</t>
  </si>
  <si>
    <t>732</t>
  </si>
  <si>
    <t>Strojovny</t>
  </si>
  <si>
    <t>732 Strojovny</t>
  </si>
  <si>
    <t>732 S01</t>
  </si>
  <si>
    <t>M tepelné čerpadlo vzduch-vzduch venkovní+vnitřní jednotka</t>
  </si>
  <si>
    <t>soub</t>
  </si>
  <si>
    <t>osazení na konzole, propojení potrubí, odpad kondenzu, náplň chladiva:</t>
  </si>
  <si>
    <t>"B":1</t>
  </si>
  <si>
    <t>732 S02</t>
  </si>
  <si>
    <t>Tepelné čerpadlo vzduch-vzduch 5,8kW venkovní+vnitřní jednotka</t>
  </si>
  <si>
    <t>732 S03</t>
  </si>
  <si>
    <t>Tepelné čerpadlo vzduch-vzduch 2,8kW venkovní+vnitřní jednotka</t>
  </si>
  <si>
    <t>732 S04</t>
  </si>
  <si>
    <t>Tepelné čerpadlo vzduch-vzduch zateplené potrubí Cu, l=20m</t>
  </si>
  <si>
    <t>732 S05</t>
  </si>
  <si>
    <t>Tepelné čerpadlo vzduch-vzduch konzola lakovaná bílá</t>
  </si>
  <si>
    <t>3*2</t>
  </si>
  <si>
    <t>762</t>
  </si>
  <si>
    <t>Konstrukce tesařské</t>
  </si>
  <si>
    <t>762 Konstrukce tesařské</t>
  </si>
  <si>
    <t>762342203</t>
  </si>
  <si>
    <t>Montáž laťování střech, vzdálenost latí 22 - 36 cm včetně dodávky řeziva, latě 3/5 cm</t>
  </si>
  <si>
    <t>762342204</t>
  </si>
  <si>
    <t>Montáž kontralatí přibitím včetně dodávky řeziva, latě 4/6 cm</t>
  </si>
  <si>
    <t>762342812</t>
  </si>
  <si>
    <t xml:space="preserve">Demontáž laťování střech, rozteč latí do 50 cm </t>
  </si>
  <si>
    <t>762395000</t>
  </si>
  <si>
    <t xml:space="preserve">Spojovací a ochranné prostředky pro střechy </t>
  </si>
  <si>
    <t>762512245</t>
  </si>
  <si>
    <t xml:space="preserve">Položení podlah šroubováním </t>
  </si>
  <si>
    <t>zateplelní podlahy v části podkroví "B" / 2 vrstvy:</t>
  </si>
  <si>
    <t>skladba  P/7:7,5*11,4*2</t>
  </si>
  <si>
    <t>762524911</t>
  </si>
  <si>
    <t xml:space="preserve">Položení polštářů tloušťky do 100 mm vč. příložek </t>
  </si>
  <si>
    <t>skladba  P/7:7,5*17</t>
  </si>
  <si>
    <t>11,4*12</t>
  </si>
  <si>
    <t>762595000</t>
  </si>
  <si>
    <t xml:space="preserve">Spojovací a ochranné prostředky k položení podlah </t>
  </si>
  <si>
    <t>skladba  P/7:7,5*11,4*2*0,015</t>
  </si>
  <si>
    <t>skladba  P/7:7,5*17*0,06*0,10</t>
  </si>
  <si>
    <t>11,4*12*0,06*0,10</t>
  </si>
  <si>
    <t>762911113</t>
  </si>
  <si>
    <t xml:space="preserve">Impregnace řeziva máčením </t>
  </si>
  <si>
    <t>stáv. krov  "B" /odhadem:350,0</t>
  </si>
  <si>
    <t>762 RA1</t>
  </si>
  <si>
    <t xml:space="preserve">Dodatečné ztužení a doplnění krovu střechy </t>
  </si>
  <si>
    <t>plocha střechy "A", sklon 30st:</t>
  </si>
  <si>
    <t>doplnění kleštin, výměna krokví a stropnic....:190,65*1,18</t>
  </si>
  <si>
    <t>762 RA2</t>
  </si>
  <si>
    <t>Dodatečné ztužení krovu střechy dodávka řeziva</t>
  </si>
  <si>
    <t>doplnění kleštin, výměna krokví a stropnic....:</t>
  </si>
  <si>
    <t>odhadem :3,0</t>
  </si>
  <si>
    <t>60512111</t>
  </si>
  <si>
    <t>Řezivo jehličnaté - hranoly - jak. I L=2-3,5 m</t>
  </si>
  <si>
    <t>dle montáže, 2 rošty:7,5*17*0,06*0,10</t>
  </si>
  <si>
    <t>prořez 5%:1,5858*0,05</t>
  </si>
  <si>
    <t>60726010.A</t>
  </si>
  <si>
    <t>Deska dřevoštěpková OSB 3 N - 4PD tl. 15 mm</t>
  </si>
  <si>
    <t>dle montáže, 1 vrstva:7,5*11,4*2</t>
  </si>
  <si>
    <t>prořez 5%:85,5*2*0,05</t>
  </si>
  <si>
    <t>998762102</t>
  </si>
  <si>
    <t xml:space="preserve">Přesun hmot pro tesařské konstrukce, výšky do 12 m </t>
  </si>
  <si>
    <t>764</t>
  </si>
  <si>
    <t>Konstrukce klempířské</t>
  </si>
  <si>
    <t>764 Konstrukce klempířské</t>
  </si>
  <si>
    <t>764311821</t>
  </si>
  <si>
    <t xml:space="preserve">Demontáž krytiny, tabule 2 x 1 m, do 25 m2, do 30° </t>
  </si>
  <si>
    <t>764311831</t>
  </si>
  <si>
    <t xml:space="preserve">Demontáž krytiny, tabule 2 x 1 m, do 25 m2, do 45° </t>
  </si>
  <si>
    <t>764331320</t>
  </si>
  <si>
    <t xml:space="preserve">Okapnička z Al plechu zdí, tvrdá krytina, rš 250mm </t>
  </si>
  <si>
    <t>střecha  "B"/okapnička:24,05+13,3</t>
  </si>
  <si>
    <t>764351836</t>
  </si>
  <si>
    <t xml:space="preserve">Demontáž háků, sklon do 30° </t>
  </si>
  <si>
    <t>764352203</t>
  </si>
  <si>
    <t xml:space="preserve">Žlaby z Pz plechu podokapní půlkruhové, rš 330 mm </t>
  </si>
  <si>
    <t>pol 10/K:</t>
  </si>
  <si>
    <t>střecha  "B":28,3+7,7+16,4</t>
  </si>
  <si>
    <t>střecha  "A":24,1+13,25</t>
  </si>
  <si>
    <t>10,8</t>
  </si>
  <si>
    <t>764352810</t>
  </si>
  <si>
    <t xml:space="preserve">Demontáž žlabů půlkruh. rovných, rš 330 mm, do 30° </t>
  </si>
  <si>
    <t>764352811</t>
  </si>
  <si>
    <t xml:space="preserve">Demontáž žlabů půlkruh. rovných, rš 330 mm, do 45° </t>
  </si>
  <si>
    <t>764359211</t>
  </si>
  <si>
    <t xml:space="preserve">Kotlík z Pz plechu kónický pro trouby D do 100 mm </t>
  </si>
  <si>
    <t>764359820</t>
  </si>
  <si>
    <t xml:space="preserve">Demontáž kotlíku oválného, sklon do 30° </t>
  </si>
  <si>
    <t>764410250</t>
  </si>
  <si>
    <t xml:space="preserve">Oplechování parapetů včetně rohů Pz, rš 330 mm </t>
  </si>
  <si>
    <t>764453844</t>
  </si>
  <si>
    <t xml:space="preserve">Demontáž kolen horních dvojitých,120 a 150 mm </t>
  </si>
  <si>
    <t>764453881</t>
  </si>
  <si>
    <t xml:space="preserve">Demontáž výpustí vody, kruhových </t>
  </si>
  <si>
    <t>764454203</t>
  </si>
  <si>
    <t xml:space="preserve">Odpadní trouby z Pz plechu, kruhové, D 120 mm </t>
  </si>
  <si>
    <t>764454801</t>
  </si>
  <si>
    <t xml:space="preserve">Demontáž odpadních trub kruhových,D 75 a 100 mm </t>
  </si>
  <si>
    <t>764454802</t>
  </si>
  <si>
    <t xml:space="preserve">Demontáž odpadních trub kruhových,D 120 mm </t>
  </si>
  <si>
    <t>764454803</t>
  </si>
  <si>
    <t xml:space="preserve">Demontáž odpadních trub kruhových,D 150 mm </t>
  </si>
  <si>
    <t>764715148</t>
  </si>
  <si>
    <t xml:space="preserve">Krytina z lak. Al plechů,trapéz 35/207 mm,na dřevo </t>
  </si>
  <si>
    <t>plocha střechy "A", sklon 30st:190,65*1,18</t>
  </si>
  <si>
    <t>764719420</t>
  </si>
  <si>
    <t xml:space="preserve">Úžlabí z Al plechu lakovaného, rš 330 mm </t>
  </si>
  <si>
    <t>střecha  "B" /napojení na stáv. pálenou krytinu v "A":4,10*2*1,15</t>
  </si>
  <si>
    <t>764719451</t>
  </si>
  <si>
    <t xml:space="preserve">Štítové lemování z Al lak. plechu rš 250 mm </t>
  </si>
  <si>
    <t>olemování tepel. izolantu na štítu "A", "B":</t>
  </si>
  <si>
    <t>olemování štítu na "A":4,95*2</t>
  </si>
  <si>
    <t>olemování štítu na "B":5,25*2*2</t>
  </si>
  <si>
    <t>764893111</t>
  </si>
  <si>
    <t>D+M hřebenáč oblý s těsněním premium tl. 0,5 mm, povrchová úprava PURAL MATT</t>
  </si>
  <si>
    <t>hřeben na "B":25,8</t>
  </si>
  <si>
    <t>764893113</t>
  </si>
  <si>
    <t>D+M štítové lemování(dvoudílné) premium tl. 0,5 mm, povrchová úprava PURAL MATT</t>
  </si>
  <si>
    <t>553420425</t>
  </si>
  <si>
    <t>Krytka boční pro parapet Al eloxovaný 260 - 360 mm</t>
  </si>
  <si>
    <t>(6+2+5+1)*2</t>
  </si>
  <si>
    <t>dveře do štítu:2</t>
  </si>
  <si>
    <t>553448209</t>
  </si>
  <si>
    <t>Koleno svodu lisované 100/72° Al 0,6 mm</t>
  </si>
  <si>
    <t>střecha "A":6*2</t>
  </si>
  <si>
    <t>střecha "B":2*2</t>
  </si>
  <si>
    <t>998764102</t>
  </si>
  <si>
    <t xml:space="preserve">Přesun hmot pro klempířské konstr., výšky do 12 m </t>
  </si>
  <si>
    <t>765</t>
  </si>
  <si>
    <t>Krytiny tvrdé</t>
  </si>
  <si>
    <t>765 Krytiny tvrdé</t>
  </si>
  <si>
    <t>765311924</t>
  </si>
  <si>
    <t>Vyspravení krytiny z bobrovek, do malty, do 20% s použitím suché maltové směsi</t>
  </si>
  <si>
    <t>v místě napojení střechy "B" na "A", sklon 30st:3,00*1,00*2</t>
  </si>
  <si>
    <t>765901001</t>
  </si>
  <si>
    <t xml:space="preserve">Montáž podstřešní fólie </t>
  </si>
  <si>
    <t>plocha střechy "A", sklon 30st /měřeno CAD:190,65*1,18</t>
  </si>
  <si>
    <t>67352317.A</t>
  </si>
  <si>
    <t>Fólie D140 speciál  podstřešní difúzní</t>
  </si>
  <si>
    <t>plocha střechy "B", sklon 30st:190,65*1,18</t>
  </si>
  <si>
    <t>prořez, spoje 10%:224,967*0,10</t>
  </si>
  <si>
    <t>998765102</t>
  </si>
  <si>
    <t xml:space="preserve">Přesun hmot pro krytiny tvrdé, výšky do 12 m </t>
  </si>
  <si>
    <t>766</t>
  </si>
  <si>
    <t>Konstrukce truhlářské</t>
  </si>
  <si>
    <t>766 Konstrukce truhlářské</t>
  </si>
  <si>
    <t>766231111</t>
  </si>
  <si>
    <t xml:space="preserve">Montáž stahovacích půdních schodů </t>
  </si>
  <si>
    <t>766421821</t>
  </si>
  <si>
    <t xml:space="preserve">Demontáž obložení stropů palubkami </t>
  </si>
  <si>
    <t>stáv. strop nad "A" z palubek:8,20*11,2</t>
  </si>
  <si>
    <t>766421822</t>
  </si>
  <si>
    <t xml:space="preserve">Demontáž podkladových roštů obložení podhledů </t>
  </si>
  <si>
    <t>demontáž nosného  roštu:91,84</t>
  </si>
  <si>
    <t>766661112</t>
  </si>
  <si>
    <t xml:space="preserve">Montáž dveří do zárubně,otevíravých 1kř.do 0,8 m </t>
  </si>
  <si>
    <t>80/197cm:9</t>
  </si>
  <si>
    <t>70/197cm:1</t>
  </si>
  <si>
    <t>766661122</t>
  </si>
  <si>
    <t xml:space="preserve">Montáž dveří do zárubně,otevíravých 1kř.nad 0,8 m </t>
  </si>
  <si>
    <t>90/197cm:4</t>
  </si>
  <si>
    <t>766669111</t>
  </si>
  <si>
    <t xml:space="preserve">Dokování závěsů na universální zárubeň, 1křídlové </t>
  </si>
  <si>
    <t>766670021</t>
  </si>
  <si>
    <t xml:space="preserve">Montáž kliky a štítku </t>
  </si>
  <si>
    <t>70:1</t>
  </si>
  <si>
    <t>80:9</t>
  </si>
  <si>
    <t>90:4</t>
  </si>
  <si>
    <t>766695212</t>
  </si>
  <si>
    <t xml:space="preserve">Montáž prahů dveří jednokřídlových š. do 10 cm </t>
  </si>
  <si>
    <t>766 RA01</t>
  </si>
  <si>
    <t>Obložení římsy palubkami nátěr 3x</t>
  </si>
  <si>
    <t>v "A":(23,9+13,3)*(0,25+0,2)</t>
  </si>
  <si>
    <t>v "B":28,35*2*(0,25+0,2)</t>
  </si>
  <si>
    <t>54914626</t>
  </si>
  <si>
    <t>Dveřní kování  klíč Cr</t>
  </si>
  <si>
    <t>61165002</t>
  </si>
  <si>
    <t>Dveře vnitřní laminované plné 1kř. 70x197 cm</t>
  </si>
  <si>
    <t>61165003</t>
  </si>
  <si>
    <t>Dveře vnitřní laminované plné 1kř. 80x197 cm</t>
  </si>
  <si>
    <t>61165004</t>
  </si>
  <si>
    <t>Dveře vnitřní laminované plné 1kř. 90x197 cm</t>
  </si>
  <si>
    <t>61187141</t>
  </si>
  <si>
    <t>Prah dubový délka 70 cm šířka 15 cm tl. 2 cm</t>
  </si>
  <si>
    <t>61187161</t>
  </si>
  <si>
    <t>Prah dubový délka 80 cm šířka 15 cm tl. 2 cm</t>
  </si>
  <si>
    <t>61187181</t>
  </si>
  <si>
    <t>Prah dubový délka 90 cm šířka 15 cm tl. 2 cm</t>
  </si>
  <si>
    <t>61250025</t>
  </si>
  <si>
    <t>Schody stahovací dřevěné zatepelné 110x70cm EW 15 DP3</t>
  </si>
  <si>
    <t>"B" m. 116, 122:2</t>
  </si>
  <si>
    <t>998766102</t>
  </si>
  <si>
    <t xml:space="preserve">Přesun hmot pro truhlářské konstr., výšky do 12 m </t>
  </si>
  <si>
    <t>767</t>
  </si>
  <si>
    <t>Konstrukce zámečnické</t>
  </si>
  <si>
    <t>767 Konstrukce zámečnické</t>
  </si>
  <si>
    <t>767581802</t>
  </si>
  <si>
    <t xml:space="preserve">Demontáž podhledů - lamel </t>
  </si>
  <si>
    <t>stáv. strop nad "A" z trapézů:8,20*11,2</t>
  </si>
  <si>
    <t>767582800</t>
  </si>
  <si>
    <t xml:space="preserve">Demontáž podhledů - roštů </t>
  </si>
  <si>
    <t>nosný rošt:</t>
  </si>
  <si>
    <t>767 RA0</t>
  </si>
  <si>
    <t xml:space="preserve">Oprava kovových vrat 3/D  rozm. 300x310cm </t>
  </si>
  <si>
    <t>"A" m.101 stávající plechová vrata  3/D:</t>
  </si>
  <si>
    <t>oškrábat, nový nátěr 1xZ, 2xV, zateplení MW 5cm:</t>
  </si>
  <si>
    <t>oprava kování,+doplnění závěsů, nový zámek klika-koule:1</t>
  </si>
  <si>
    <t>767 RA01</t>
  </si>
  <si>
    <t xml:space="preserve">Dem mříže 120 x 95cm </t>
  </si>
  <si>
    <t>767 RA02</t>
  </si>
  <si>
    <t xml:space="preserve">Dem mříže 120 x 85cm </t>
  </si>
  <si>
    <t>v "A":5</t>
  </si>
  <si>
    <t>767 RA03</t>
  </si>
  <si>
    <t xml:space="preserve">Dem mříže 90 x 95cm </t>
  </si>
  <si>
    <t>v "A":2</t>
  </si>
  <si>
    <t>v "B":1</t>
  </si>
  <si>
    <t>767 RA04</t>
  </si>
  <si>
    <t xml:space="preserve">Dem mříže 120 x 145cm </t>
  </si>
  <si>
    <t>767 RA1</t>
  </si>
  <si>
    <t>D+M drátěná stěna do boxu 120 x 100cm dveře kovové jednokřídlové 50/85cm, pozink</t>
  </si>
  <si>
    <t>pol 4/Z:</t>
  </si>
  <si>
    <t>m.103  1,2*1,0  2ks:2</t>
  </si>
  <si>
    <t>m.105 1,2*1,0  6ks:6</t>
  </si>
  <si>
    <t>767 RA2</t>
  </si>
  <si>
    <t>D+M drátěná stěna do boxu 180 x 100cm dveře kovové jednokřídlové 50/85cm, pozink</t>
  </si>
  <si>
    <t>pol 3/Z:</t>
  </si>
  <si>
    <t>m. 102  1,8*1,0m:2</t>
  </si>
  <si>
    <t>767 RA3</t>
  </si>
  <si>
    <t>D+M drátěná stěna do boxu 175 x 100cm dveře kovové jednokřídlové 50/85cm, pozink</t>
  </si>
  <si>
    <t>m.106  pol. 5/Z:</t>
  </si>
  <si>
    <t>1,75*1,00m:1</t>
  </si>
  <si>
    <t>767 RA4</t>
  </si>
  <si>
    <t>m.106  pol. 6/Z:</t>
  </si>
  <si>
    <t>1,75*1,00m:2</t>
  </si>
  <si>
    <t>767 RA7</t>
  </si>
  <si>
    <t>D+M dveře kovové jednokřídlové 80 x 197 cm v drátěné příčce 1,50/3,15m</t>
  </si>
  <si>
    <t>m.106:1</t>
  </si>
  <si>
    <t>767 RA8</t>
  </si>
  <si>
    <t>D+M vnitřního kovového oplocení s jednokřídl. dveřmi 80 x 197cm</t>
  </si>
  <si>
    <t>m.106 SPOLEČNÝ VNITŘNÍ PROSTOR :</t>
  </si>
  <si>
    <t>SLOUPKY, JEKL + OCEL. SÍŤ, v= 330cm, pozink:4,8</t>
  </si>
  <si>
    <t>998767102</t>
  </si>
  <si>
    <t xml:space="preserve">Přesun hmot pro zámečnické konstr., výšky do 12 m </t>
  </si>
  <si>
    <t>769</t>
  </si>
  <si>
    <t>Otvorové prvky z plastu</t>
  </si>
  <si>
    <t>769 Otvorové prvky z plastu</t>
  </si>
  <si>
    <t>766601213</t>
  </si>
  <si>
    <t>Těsnění okenní spáry, ostění, PT folie + PP folie PT folie šířky  70 mm; PP folie šířky 50 mm</t>
  </si>
  <si>
    <t>okna:</t>
  </si>
  <si>
    <t>120/160  1/O:(1,2+1,6)*2</t>
  </si>
  <si>
    <t>120/95  2/O:(1,2+0,95)*13</t>
  </si>
  <si>
    <t>90/95  3/O:(0,9+0,95)*2</t>
  </si>
  <si>
    <t>50/105  4/O:(0,5+1,05)*2*2</t>
  </si>
  <si>
    <t>120/105  5/O:(1,20+1,05)*2*7</t>
  </si>
  <si>
    <t>120/85  6/O:(1,2+0,85)*2*2</t>
  </si>
  <si>
    <t>90/85  7/O:(0,9+0,85)*2</t>
  </si>
  <si>
    <t>dveře  venkovní:</t>
  </si>
  <si>
    <t>100/210:(1,0+2,1)*2*4</t>
  </si>
  <si>
    <t>90/205:(0,9+2,1)*2</t>
  </si>
  <si>
    <t>190/205:(1,9+2,1)*2</t>
  </si>
  <si>
    <t>140/205:(1,4+2,1)*2</t>
  </si>
  <si>
    <t>766629304</t>
  </si>
  <si>
    <t xml:space="preserve">Montáž  dveří plastových </t>
  </si>
  <si>
    <t>dveře :</t>
  </si>
  <si>
    <t>1/D  190/205cm:1</t>
  </si>
  <si>
    <t>2/D  140/205cm:1</t>
  </si>
  <si>
    <t>4/D, 5/D 100/205cm  2+1+1x:4</t>
  </si>
  <si>
    <t>6/D  90/205cm:1</t>
  </si>
  <si>
    <t>7/D  90/205cm interiér:1</t>
  </si>
  <si>
    <t>769000010</t>
  </si>
  <si>
    <t xml:space="preserve">Montáž plastových oken s vypěněním </t>
  </si>
  <si>
    <t>okna :</t>
  </si>
  <si>
    <t>120/160:(1,2+1,6)*2</t>
  </si>
  <si>
    <t>120/95:(1,2+0,95)*2*13</t>
  </si>
  <si>
    <t>90/95:(0,9+0,95)*2</t>
  </si>
  <si>
    <t>50/105:(0,50+1,05)*2*2</t>
  </si>
  <si>
    <t>120/105:(1,20+1,05)*2*7</t>
  </si>
  <si>
    <t>120/85:(1,2+0,85)*2*2</t>
  </si>
  <si>
    <t>90/85:(0,9+0,85)*2</t>
  </si>
  <si>
    <t>160/100:(1,6+1,0)*2</t>
  </si>
  <si>
    <t>61143051</t>
  </si>
  <si>
    <t>Okno plastové jednodílné 7-komora 120 x 85 cm O, S profil bílý</t>
  </si>
  <si>
    <t>6/O:2</t>
  </si>
  <si>
    <t>61143057</t>
  </si>
  <si>
    <t>Okno plastové jednodílné 7-komora 120 x 95 cm OS profil bílý</t>
  </si>
  <si>
    <t>2/O:13</t>
  </si>
  <si>
    <t>61143062</t>
  </si>
  <si>
    <t>Okno plastové jednodílné 7-komora 120 x 105 cm OS profil bílý</t>
  </si>
  <si>
    <t>5/O:7</t>
  </si>
  <si>
    <t>61143080</t>
  </si>
  <si>
    <t>Okno plastové 1křídlové profil bílý 7-komora 160x100 cm  fix</t>
  </si>
  <si>
    <t>8/O,  m.110:1</t>
  </si>
  <si>
    <t>61143252</t>
  </si>
  <si>
    <t>Dveře vchodové plastové 1křídlové 90x205 cm profil bílý, klika-koule</t>
  </si>
  <si>
    <t>6/D:1</t>
  </si>
  <si>
    <t>61143252A</t>
  </si>
  <si>
    <t>Dveře vchodové plastové 1křídlové 90x205 cm profil bílý, klika-klika</t>
  </si>
  <si>
    <t>7/D:1</t>
  </si>
  <si>
    <t>61143258</t>
  </si>
  <si>
    <t>Dveře vchodové plastové 1křídlové 100x205 cm profil bílý, klika-koule</t>
  </si>
  <si>
    <t>4/D:3</t>
  </si>
  <si>
    <t>5/D:1</t>
  </si>
  <si>
    <t>61143260</t>
  </si>
  <si>
    <t>Dveře vchodové plastové 2křídlové 140x205 cm profil bílý, klika-klika</t>
  </si>
  <si>
    <t>2/D:1</t>
  </si>
  <si>
    <t>61143261</t>
  </si>
  <si>
    <t>Dveře vchodové plastové 2-křídlové 190x205 cm profil bílý, klika-klika</t>
  </si>
  <si>
    <t>1/D:1</t>
  </si>
  <si>
    <t>61143582</t>
  </si>
  <si>
    <t>Okno plastové 1křídlové profil bílý , 7-komora 50x105 cm  OS</t>
  </si>
  <si>
    <t>4/O:2</t>
  </si>
  <si>
    <t>61143587</t>
  </si>
  <si>
    <t>Okno plastové 1křídlové profil bílý 7-komora 90x95 cm OS</t>
  </si>
  <si>
    <t>3/O:1</t>
  </si>
  <si>
    <t>61143587A</t>
  </si>
  <si>
    <t>Okno plastové 1křídlové profil bílý 7-komora 90x85 cm OS</t>
  </si>
  <si>
    <t>7/O:1</t>
  </si>
  <si>
    <t>61143592</t>
  </si>
  <si>
    <t>Okno plastové 1křídlové profil bílý 7-komora 120x160 cm OS</t>
  </si>
  <si>
    <t>1/O:1</t>
  </si>
  <si>
    <t>998766201</t>
  </si>
  <si>
    <t xml:space="preserve">Přesun hmot pro truhlářské konstr., výšky do 6 m </t>
  </si>
  <si>
    <t>771</t>
  </si>
  <si>
    <t>Podlahy z dlaždic a obklady</t>
  </si>
  <si>
    <t>771 Podlahy z dlaždic a obklady</t>
  </si>
  <si>
    <t>771101115</t>
  </si>
  <si>
    <t xml:space="preserve">Vyrovnání podkladů samonivel. hmotou tl. do 10 mm </t>
  </si>
  <si>
    <t>150,0+24,4</t>
  </si>
  <si>
    <t>771101121</t>
  </si>
  <si>
    <t xml:space="preserve">Provedení penetrace podkladu pod dlažby </t>
  </si>
  <si>
    <t xml:space="preserve"> "A" podlaha jen v klecích:</t>
  </si>
  <si>
    <t>m. 102:2,5*2</t>
  </si>
  <si>
    <t>m. 103:2,1*2</t>
  </si>
  <si>
    <t>m. 105:1,8*2</t>
  </si>
  <si>
    <t>m. 105:1,9*2</t>
  </si>
  <si>
    <t>m. 106:2,1*2</t>
  </si>
  <si>
    <t>na podlah vytápění:</t>
  </si>
  <si>
    <t>podlahy v "A"  (mimo klece):4,0+4,3+11,6+6,4+10,9+28,4+4,3</t>
  </si>
  <si>
    <t>2,1+5,1+1,8</t>
  </si>
  <si>
    <t>podlahy v "B":9,2+7,6+7,2+5,0+6,2+2,2+1,5+15,1+10,5</t>
  </si>
  <si>
    <t>771212113</t>
  </si>
  <si>
    <t xml:space="preserve">Kladení dlažby keramické do TM, vel. do 400x400 mm </t>
  </si>
  <si>
    <t>771578011</t>
  </si>
  <si>
    <t xml:space="preserve">Spára podlaha - stěna, silikonem </t>
  </si>
  <si>
    <t>odhadem:250</t>
  </si>
  <si>
    <t>771579791</t>
  </si>
  <si>
    <t xml:space="preserve">Příplatek za plochu podlah keram. do 5 m2 jednotl. </t>
  </si>
  <si>
    <t>klece:24,4</t>
  </si>
  <si>
    <t>podlahy v "A"  (mimo klece):4,0+4,3</t>
  </si>
  <si>
    <t>podlahy v "B":5,0+6,2+2,2+1,5</t>
  </si>
  <si>
    <t>771579795</t>
  </si>
  <si>
    <t xml:space="preserve">Příplatek za spárování vodotěsnou hmotou - plošně </t>
  </si>
  <si>
    <t>776101101</t>
  </si>
  <si>
    <t xml:space="preserve">Vysávání podkladu prům.vysavačem </t>
  </si>
  <si>
    <t>24592145</t>
  </si>
  <si>
    <t>Směs penetrační 040 disperzní bal po 10 kg</t>
  </si>
  <si>
    <t>pojistná hydroizol v boxech, asi 0,20 kg/m2:24,4*0,20</t>
  </si>
  <si>
    <t>24696900.A</t>
  </si>
  <si>
    <t>Nátěr základní kotvicí epoxid</t>
  </si>
  <si>
    <t>585817220</t>
  </si>
  <si>
    <t>Samonivelační hmota 4-15 mm pytlovaná</t>
  </si>
  <si>
    <t>na cca 145 m2:143,4*5,5</t>
  </si>
  <si>
    <t>58583201.A</t>
  </si>
  <si>
    <t>Flex lepicí cementový tmel</t>
  </si>
  <si>
    <t>dle montáže dlažby 167,8 m2:</t>
  </si>
  <si>
    <t>asi 3,0 kg/m2:167,8*3,00</t>
  </si>
  <si>
    <t>58583221.A</t>
  </si>
  <si>
    <t>Color plus spár. hmota č. 103-145, 16-170,18</t>
  </si>
  <si>
    <t>597623122</t>
  </si>
  <si>
    <t>Dlaždice 20x20 Color šedá mat</t>
  </si>
  <si>
    <t>dle montáže,  "A" podlaha jen v klecích:24,4</t>
  </si>
  <si>
    <t>prořez 13%:24,4*0,13</t>
  </si>
  <si>
    <t>597623142</t>
  </si>
  <si>
    <t>Dlaždice 30x30 Color šedá mat</t>
  </si>
  <si>
    <t>dle montáže:143,4</t>
  </si>
  <si>
    <t>prořez 10%:143,4*0,10</t>
  </si>
  <si>
    <t>998771102</t>
  </si>
  <si>
    <t xml:space="preserve">Přesun hmot pro podlahy z dlaždic, výšky do 12 m </t>
  </si>
  <si>
    <t>776</t>
  </si>
  <si>
    <t>Podlahy povlakové</t>
  </si>
  <si>
    <t>776 Podlahy povlakové</t>
  </si>
  <si>
    <t>776101121</t>
  </si>
  <si>
    <t xml:space="preserve">Provedení penetrace podkladu pod.povlak.podlahy </t>
  </si>
  <si>
    <t>"B" m.112:11,4</t>
  </si>
  <si>
    <t>776431010</t>
  </si>
  <si>
    <t xml:space="preserve">Montáž podlahových soklíků z koberc. pásů na lištu </t>
  </si>
  <si>
    <t>"B" m.112:13,8</t>
  </si>
  <si>
    <t>- dveře 2x:-0,9*2</t>
  </si>
  <si>
    <t>776572100</t>
  </si>
  <si>
    <t xml:space="preserve">Lepení povlakových podlah z pásů textilních </t>
  </si>
  <si>
    <t>28342401</t>
  </si>
  <si>
    <t>Lišta začišťovací z měkčeného PVC č. h. 2198</t>
  </si>
  <si>
    <t>dle montáže:12,0</t>
  </si>
  <si>
    <t>prořez 10%:12,0*0,10</t>
  </si>
  <si>
    <t>697410983</t>
  </si>
  <si>
    <t>Koberec střižená smyčka Impresso šíře 4 m</t>
  </si>
  <si>
    <t>dle montáže:11,40</t>
  </si>
  <si>
    <t>prořez 15%:11,40*0,15</t>
  </si>
  <si>
    <t>998776102</t>
  </si>
  <si>
    <t xml:space="preserve">Přesun hmot pro podlahy povlakové, výšky do 12 m </t>
  </si>
  <si>
    <t>781</t>
  </si>
  <si>
    <t>Obklady keramické</t>
  </si>
  <si>
    <t>781 Obklady keramické</t>
  </si>
  <si>
    <t>781230131</t>
  </si>
  <si>
    <t xml:space="preserve">Obkládání stěn vnitř. keram. do tmele nad 300x300 </t>
  </si>
  <si>
    <t>"A" :</t>
  </si>
  <si>
    <t>kotce, v= 1,0m:</t>
  </si>
  <si>
    <t>m.102  :4,9*1,0*2</t>
  </si>
  <si>
    <t>m.103:4,8*1,0*2</t>
  </si>
  <si>
    <t>m.105:4,2*1,0*2*2</t>
  </si>
  <si>
    <t>4,4*1,0*2</t>
  </si>
  <si>
    <t>m.106:4,45*1,0*2</t>
  </si>
  <si>
    <t>obklad boxů vnější, v=220cm:</t>
  </si>
  <si>
    <t>m.102  :(2,3*2,2)-(1,8*1,0*2)</t>
  </si>
  <si>
    <t>za linkou:2,15*0,60</t>
  </si>
  <si>
    <t>m.103:(1,95*2,2)-(1,2*1,0*2)</t>
  </si>
  <si>
    <t>za linkou:3,2*0,6</t>
  </si>
  <si>
    <t>m.105:5,5*2,2</t>
  </si>
  <si>
    <t>3,4*2,2</t>
  </si>
  <si>
    <t>- okno:-1,2*1,05</t>
  </si>
  <si>
    <t>- klece:-1,2*1,0*6</t>
  </si>
  <si>
    <t>m.106:(3,3+24,95)*2,2</t>
  </si>
  <si>
    <t>- klece:-1,75*1,00*(2+1)</t>
  </si>
  <si>
    <t>781310121</t>
  </si>
  <si>
    <t xml:space="preserve">Obkládání ostění do tmele šířky do 300 mm </t>
  </si>
  <si>
    <t>"A"  okna:1,05*2*8</t>
  </si>
  <si>
    <t>dveře:2,05*2*2</t>
  </si>
  <si>
    <t>781479701</t>
  </si>
  <si>
    <t xml:space="preserve">Přípl.za práci v omez.prostoru,vnitř.obkl.keram. </t>
  </si>
  <si>
    <t>m.115 technická+úklid:9,8*1,50</t>
  </si>
  <si>
    <t>m.117 soc+WC:(6,1+5,2-0,7*2)*1,50</t>
  </si>
  <si>
    <t>m.114 za linkou:1,85*0,60</t>
  </si>
  <si>
    <t>m.119 přípravna:(1,8+1,3+0,7+0,6)*0,60</t>
  </si>
  <si>
    <t>m.109 kafiler:4,8*1,50</t>
  </si>
  <si>
    <t>781675112</t>
  </si>
  <si>
    <t xml:space="preserve">Montáž obkladů parapetů keramic. na tmel, 15x15 cm </t>
  </si>
  <si>
    <t>"A":33,35</t>
  </si>
  <si>
    <t>-(1,0+1,0+1,5)</t>
  </si>
  <si>
    <t>58583200.A</t>
  </si>
  <si>
    <t>Lepicí cementový tmel</t>
  </si>
  <si>
    <t>asi 3,5 kg/m2:125,17*3,50</t>
  </si>
  <si>
    <t>asi 3,5 kg/m2:12,0*3,50</t>
  </si>
  <si>
    <t>58583205.A</t>
  </si>
  <si>
    <t>Color spárovací hmota</t>
  </si>
  <si>
    <t>asi 0,6 kg/m2:12,0*0,60</t>
  </si>
  <si>
    <t>asi 0,6 kg/m2:125,17*0,60</t>
  </si>
  <si>
    <t>59781347</t>
  </si>
  <si>
    <t>Obkládačka 15x15 světle šedá mat</t>
  </si>
  <si>
    <t>"A" parapety /dle montáže:29,850*0,15</t>
  </si>
  <si>
    <t>ostění:25,0*0,30</t>
  </si>
  <si>
    <t>prořez 10%:11,97750*0,10</t>
  </si>
  <si>
    <t>597813706</t>
  </si>
  <si>
    <t>Obkládačka 25x33 šedá mat</t>
  </si>
  <si>
    <t>dle m ontáže:125,17</t>
  </si>
  <si>
    <t>prořez 10%:125,17*0,10</t>
  </si>
  <si>
    <t>998781102</t>
  </si>
  <si>
    <t xml:space="preserve">Přesun hmot pro obklady keramické, výšky do 12 m </t>
  </si>
  <si>
    <t>783</t>
  </si>
  <si>
    <t>Nátěry</t>
  </si>
  <si>
    <t>783 Nátěry</t>
  </si>
  <si>
    <t>783225100</t>
  </si>
  <si>
    <t xml:space="preserve">Nátěr syntetický kovových konstrukcí 2x + 1x email </t>
  </si>
  <si>
    <t>zárubně:</t>
  </si>
  <si>
    <t>70/197:2*0,7*2,0*2</t>
  </si>
  <si>
    <t>80/197:2*0,8*2,0*6</t>
  </si>
  <si>
    <t>90/197:2*0,9*2,0*4</t>
  </si>
  <si>
    <t>784</t>
  </si>
  <si>
    <t>Malby</t>
  </si>
  <si>
    <t>784 Malby</t>
  </si>
  <si>
    <t>784161101</t>
  </si>
  <si>
    <t xml:space="preserve">Penetrace podkladu nátěrem, A - Grund 1x </t>
  </si>
  <si>
    <t>SDK:84,74+99,235+4,265</t>
  </si>
  <si>
    <t>784165212</t>
  </si>
  <si>
    <t xml:space="preserve">Malba tekutá Super malba, bílá, bez penetr. 2x </t>
  </si>
  <si>
    <t>finální na SDK:188,2400</t>
  </si>
  <si>
    <t>784191201</t>
  </si>
  <si>
    <t xml:space="preserve">Penetrace podkladu hloubková  1x </t>
  </si>
  <si>
    <t>stáv stěny  v "A":(22,0+7,25)*2*2,20</t>
  </si>
  <si>
    <t>(1,0+7,5)*2*2,70</t>
  </si>
  <si>
    <t>na nových příčkách:268,175</t>
  </si>
  <si>
    <t>oprava ostění otvorů:</t>
  </si>
  <si>
    <t>šířka výmalby ostění cca 60cm:116,3*0,60</t>
  </si>
  <si>
    <t>784195112</t>
  </si>
  <si>
    <t xml:space="preserve">Malba disperzní Standard, bílá, bez penetrace, 2 x </t>
  </si>
  <si>
    <t>finální na stěnách:522,695</t>
  </si>
  <si>
    <t>784411301</t>
  </si>
  <si>
    <t xml:space="preserve">Pačokování 1x, obrus, sádra, místnosti H do 3,8 m </t>
  </si>
  <si>
    <t>784432911</t>
  </si>
  <si>
    <t xml:space="preserve">Oprava, malba klih.2x,1barva, obrus. míst. do 3,8m </t>
  </si>
  <si>
    <t>M21</t>
  </si>
  <si>
    <t>Elektromontáže</t>
  </si>
  <si>
    <t>M21 Elektromontáže</t>
  </si>
  <si>
    <t>M21 RA01</t>
  </si>
  <si>
    <t xml:space="preserve">D+M elektroinstalace </t>
  </si>
  <si>
    <t>komple</t>
  </si>
  <si>
    <t>viz samostatný rozpočet:</t>
  </si>
  <si>
    <t>přípojka, vnitřní rozvody, hromosvod, zemní práce, revize:1</t>
  </si>
  <si>
    <t>M24</t>
  </si>
  <si>
    <t>Montáže vzduchotechnických zařízení</t>
  </si>
  <si>
    <t>M24 Montáže vzduchotechnických zařízení</t>
  </si>
  <si>
    <t>728114112</t>
  </si>
  <si>
    <t xml:space="preserve">Montáž potrubí plastového kruhového do d 200 mm </t>
  </si>
  <si>
    <t>m.115,116:1+1</t>
  </si>
  <si>
    <t>728415113</t>
  </si>
  <si>
    <t xml:space="preserve">Montáž mřížky větrací nebo ventilační do 0,15 m2 </t>
  </si>
  <si>
    <t>728611113</t>
  </si>
  <si>
    <t xml:space="preserve">Mtž ventilátoru radiál.nízkotl.potrub. do 0,07 m2 </t>
  </si>
  <si>
    <t>m.116:1</t>
  </si>
  <si>
    <t>429148045</t>
  </si>
  <si>
    <t>Ventilátor do koupelny</t>
  </si>
  <si>
    <t>42972741</t>
  </si>
  <si>
    <t>Mřížka kruhová  pr.160mm, na konec potrubí</t>
  </si>
  <si>
    <t>429851121</t>
  </si>
  <si>
    <t>Potrubí plastové kulaté VP 125/500 KP</t>
  </si>
  <si>
    <t>429851122</t>
  </si>
  <si>
    <t>Potrubí plastové kulaté VP 125/1000 KP</t>
  </si>
  <si>
    <t>D96</t>
  </si>
  <si>
    <t>Přesuny suti a vybouraných hmot</t>
  </si>
  <si>
    <t>D96 Přesuny suti a vybouraných hmot</t>
  </si>
  <si>
    <t>979990001</t>
  </si>
  <si>
    <t xml:space="preserve">Poplatek za skládku stavební suti </t>
  </si>
  <si>
    <t>979990144</t>
  </si>
  <si>
    <t xml:space="preserve">Poplatek za skládku suti - minerální vata </t>
  </si>
  <si>
    <t>979990162</t>
  </si>
  <si>
    <t xml:space="preserve">Poplatek za skládku suti - dřevo+sklo </t>
  </si>
  <si>
    <t>979011111</t>
  </si>
  <si>
    <t xml:space="preserve">Svislá doprava suti a vybour. hmot za 2.NP a 1.PP </t>
  </si>
  <si>
    <t>979081111</t>
  </si>
  <si>
    <t xml:space="preserve">Odvoz suti a vybour. hmot na skládku do 1 km </t>
  </si>
  <si>
    <t>979081121</t>
  </si>
  <si>
    <t xml:space="preserve">Příplatek k odvozu za každý další 1 km </t>
  </si>
  <si>
    <t>979082111</t>
  </si>
  <si>
    <t xml:space="preserve">Vnitrostaveništní doprava suti do 10 m </t>
  </si>
  <si>
    <t>979082121</t>
  </si>
  <si>
    <t xml:space="preserve">Příplatek k vnitrost. dopravě suti za dalších 5 m </t>
  </si>
  <si>
    <t>979087212</t>
  </si>
  <si>
    <t xml:space="preserve">Nakládání suti na dopravní prostředky </t>
  </si>
  <si>
    <t>979093111</t>
  </si>
  <si>
    <t xml:space="preserve">Uložení suti na skládku bez zhutnění </t>
  </si>
  <si>
    <t>2 STAVBA_dle projektu V.Ř.</t>
  </si>
  <si>
    <t>Úpravy stáv. ocel. přístřešku_dle projektu V.Ř.</t>
  </si>
  <si>
    <t>rozšíření na 90cm, 2 ks:0,90*0,90*0,80*2</t>
  </si>
  <si>
    <t>za dalších 20m:1,296*2</t>
  </si>
  <si>
    <t>171201101</t>
  </si>
  <si>
    <t xml:space="preserve">Uložení sypaniny do násypů nezhutněných </t>
  </si>
  <si>
    <t>174101102</t>
  </si>
  <si>
    <t xml:space="preserve">Zásyp ruční se zhutněním </t>
  </si>
  <si>
    <t>- patky:-0,40</t>
  </si>
  <si>
    <t>pod patky  tl. 10cm:</t>
  </si>
  <si>
    <t>0,9*0,9*0,10*2</t>
  </si>
  <si>
    <t>275313611</t>
  </si>
  <si>
    <t xml:space="preserve">Beton základových patek prostý C 16/20 </t>
  </si>
  <si>
    <t>2 ks:0,50*0,50*0,80*2</t>
  </si>
  <si>
    <t>275351215</t>
  </si>
  <si>
    <t xml:space="preserve">Bednění stěn základových patek - zřízení </t>
  </si>
  <si>
    <t>0,5*4*0,20*2</t>
  </si>
  <si>
    <t>275351216</t>
  </si>
  <si>
    <t xml:space="preserve">Bednění stěn základových patek - odstranění </t>
  </si>
  <si>
    <t>275353131</t>
  </si>
  <si>
    <t xml:space="preserve">Bednění kotev.otvorů patek do 0,10 m2, hl. 1,0 m </t>
  </si>
  <si>
    <t>pro nové sloupy:2</t>
  </si>
  <si>
    <t>631311131</t>
  </si>
  <si>
    <t xml:space="preserve">Doplnění mazanin betonem do 1 m2, nad tl. 8 cm </t>
  </si>
  <si>
    <t>doplnění podlahy kolem 2 patek :</t>
  </si>
  <si>
    <t>rozšíření na 90cm, tl. 15cm:0,90*0,90*0,15*2</t>
  </si>
  <si>
    <t>999281105</t>
  </si>
  <si>
    <t xml:space="preserve">Přesun hmot pro opravy a údržbu do výšky 6 m </t>
  </si>
  <si>
    <t>712</t>
  </si>
  <si>
    <t>Živičné krytiny</t>
  </si>
  <si>
    <t>712 Živičné krytiny</t>
  </si>
  <si>
    <t>712221111</t>
  </si>
  <si>
    <t xml:space="preserve">Montáž živičného šindele střech jednoduch. do 45° </t>
  </si>
  <si>
    <t>skladba  S3:</t>
  </si>
  <si>
    <t>/CAD:89,20</t>
  </si>
  <si>
    <t>62866002</t>
  </si>
  <si>
    <t>Šindel živičný orlí bobrovka červený</t>
  </si>
  <si>
    <t>dle montáže:89,2</t>
  </si>
  <si>
    <t>prořez, spoje 13%:89,2*0,13</t>
  </si>
  <si>
    <t>998712101</t>
  </si>
  <si>
    <t xml:space="preserve">Přesun hmot pro povlakové krytiny, výšky do 6 m </t>
  </si>
  <si>
    <t>pol. 10/K:10,8</t>
  </si>
  <si>
    <t>764352392</t>
  </si>
  <si>
    <t xml:space="preserve">Montáž háků pro Al žlaby půlkruhové </t>
  </si>
  <si>
    <t>764352394</t>
  </si>
  <si>
    <t xml:space="preserve">Montáž čel žlabů Al půlkruhových </t>
  </si>
  <si>
    <t>pol. 10/K:2</t>
  </si>
  <si>
    <t>pol. 11/K:1</t>
  </si>
  <si>
    <t>764392421</t>
  </si>
  <si>
    <t xml:space="preserve">Úžlabí z Al plechu tl. 0,63 mm, rš 300 mm, těsnění </t>
  </si>
  <si>
    <t>úprava napojení na hlavní střechu:</t>
  </si>
  <si>
    <t>pol.  7/K:10,8</t>
  </si>
  <si>
    <t>764394330</t>
  </si>
  <si>
    <t xml:space="preserve">Podkladní pás z Al plechu rš 250 mm </t>
  </si>
  <si>
    <t>pol. 6/K:10,8</t>
  </si>
  <si>
    <t>764394811</t>
  </si>
  <si>
    <t xml:space="preserve">Demontáž podkladního pásu,rš 250 mm </t>
  </si>
  <si>
    <t>zrušení stáv napojení:</t>
  </si>
  <si>
    <t>pol. 11/K:3,5</t>
  </si>
  <si>
    <t>764454292</t>
  </si>
  <si>
    <t xml:space="preserve">Montáž zděře kruhové 100mm </t>
  </si>
  <si>
    <t>pol. 11/K:3</t>
  </si>
  <si>
    <t>ukončení boků střechy  pol. 3/K:8,3*2</t>
  </si>
  <si>
    <t>553-01</t>
  </si>
  <si>
    <t xml:space="preserve">Čelo podokapní žlab Al půlkruhový </t>
  </si>
  <si>
    <t>5534426221</t>
  </si>
  <si>
    <t>Objímka kulatého svodu 100mm, Al lakovaný na ocel sloupek</t>
  </si>
  <si>
    <t>553-06</t>
  </si>
  <si>
    <t>Okapnička lakovaný plech tl. 0,5mm satmat 35 PMH</t>
  </si>
  <si>
    <t>553448286</t>
  </si>
  <si>
    <t>Hák žlabový rš 330 mm nespádový /rovný lakovaný</t>
  </si>
  <si>
    <t>998764101</t>
  </si>
  <si>
    <t xml:space="preserve">Přesun hmot pro klempířské konstr., výšky do 6 m </t>
  </si>
  <si>
    <t>767995104</t>
  </si>
  <si>
    <t xml:space="preserve">Výroba a montáž kov. atypických konstr. do 50 kg </t>
  </si>
  <si>
    <t>výroba dle tabulky vč. ukotvení chem. kotvou:94,8</t>
  </si>
  <si>
    <t>.:</t>
  </si>
  <si>
    <t>767900040</t>
  </si>
  <si>
    <t xml:space="preserve">Demontáž oplocení z pletiva </t>
  </si>
  <si>
    <t>"A" oplotcení stáv.  m. 123:5,4+10,55</t>
  </si>
  <si>
    <t>D+M venkovního kovového oplocení s jednokřídlov. dveřmi 90 x 197cm, nátěr 1+2x</t>
  </si>
  <si>
    <t>venkovní výběh pro kočky, m. 123:</t>
  </si>
  <si>
    <t>pol. 1/Z STÁV. SLOUPKY, JEKL + OCEL. PLETIVO 45/45mm:9,05+2*5,2</t>
  </si>
  <si>
    <t>Doplnění - ocelový sloupek do výběhu nátěr 1x zákl+2x vrchní, úprava zhlaví</t>
  </si>
  <si>
    <t>pol. 1/Z:</t>
  </si>
  <si>
    <t>doplnění sloupků do výběhu pro nové díly oplocení, v=2,6m:5</t>
  </si>
  <si>
    <t>doplnění sloupků do výběhu pro nové oplocení pro dveře:2</t>
  </si>
  <si>
    <t>998767101</t>
  </si>
  <si>
    <t xml:space="preserve">Přesun hmot pro zámečnické konstr., výšky do 6 m </t>
  </si>
  <si>
    <t>783224900</t>
  </si>
  <si>
    <t xml:space="preserve">Údržba, nátěr syntetický kov. konstr.1x + 1x email </t>
  </si>
  <si>
    <t>stáv ocel sloupky /d=100mm, dl. 2,8m:0,943*4</t>
  </si>
  <si>
    <t>979951111</t>
  </si>
  <si>
    <t xml:space="preserve">Výkup kovů - železný šrot tl. do 4 mm </t>
  </si>
  <si>
    <t>3 Úpravy stáv. ocel. přístřešku_dle projektu V.Ř.</t>
  </si>
  <si>
    <t>Ocelový přístavek_dle projektu V.Ř.</t>
  </si>
  <si>
    <t>121101101</t>
  </si>
  <si>
    <t xml:space="preserve">Sejmutí ornice s přemístěním do 50 m </t>
  </si>
  <si>
    <t>tl. 20cm:11,0*13,0*0,20</t>
  </si>
  <si>
    <t>-7,0*3,0*0,20</t>
  </si>
  <si>
    <t>rozšíření na 90cm, 14 ks:0,90*0,90*0,80*14</t>
  </si>
  <si>
    <t>za dalších 20m:9,072*2</t>
  </si>
  <si>
    <t>100 R01</t>
  </si>
  <si>
    <t xml:space="preserve">Geodetické vytýčení stavby - P.C. </t>
  </si>
  <si>
    <t>11,0*13,0</t>
  </si>
  <si>
    <t>-7,0*3,0</t>
  </si>
  <si>
    <t>pod desku  tl. 10cm:</t>
  </si>
  <si>
    <t>10,0*9,05*0,10</t>
  </si>
  <si>
    <t>3,3*2,95*0,10</t>
  </si>
  <si>
    <t>273321321</t>
  </si>
  <si>
    <t xml:space="preserve">Železobeton základových desek C 20/25 XC1 </t>
  </si>
  <si>
    <t>deska tl. 205cm:107,185*0,20</t>
  </si>
  <si>
    <t>273351215</t>
  </si>
  <si>
    <t xml:space="preserve">Bednění stěn základových desek - zřízení </t>
  </si>
  <si>
    <t>/CAD:45,5*0,20</t>
  </si>
  <si>
    <t>(10,0+12,0)*2*0,20:</t>
  </si>
  <si>
    <t>273351216</t>
  </si>
  <si>
    <t xml:space="preserve">Bednění stěn základových desek - odstranění </t>
  </si>
  <si>
    <t>107,185*5,43/1000</t>
  </si>
  <si>
    <t>prořez, přeložení 2 oka  15%:0,5820*0,15</t>
  </si>
  <si>
    <t>10,0*9,05:</t>
  </si>
  <si>
    <t>3,3*2,95:</t>
  </si>
  <si>
    <t>14 ks:0,50*0,50*0,80*14</t>
  </si>
  <si>
    <t>0,5*4*0,20*14</t>
  </si>
  <si>
    <t>pro nové sloupy:14</t>
  </si>
  <si>
    <t>separace pod želbet desku:100,235</t>
  </si>
  <si>
    <t>GEOTEXTILIE 63-ÚVstab 63/50ÚV 500 g/m2 do š. 8,8 m</t>
  </si>
  <si>
    <t>dle montáže:100,235</t>
  </si>
  <si>
    <t>přeložení, prořez 10%:100,235*0,10</t>
  </si>
  <si>
    <t>712331101</t>
  </si>
  <si>
    <t>Povlaková krytina střech do 10°, pásy na sucho 1 vrstva - asfaltový pás ve specifikaci</t>
  </si>
  <si>
    <t>podkladní pás na bedenění:</t>
  </si>
  <si>
    <t>skladba  S:12,9*3,8</t>
  </si>
  <si>
    <t>10,0*6,7</t>
  </si>
  <si>
    <t>712341559</t>
  </si>
  <si>
    <t>Povlaková krytina střech do 10°, NAIP přitavením 1 vrstva - materiál ve specifikaci</t>
  </si>
  <si>
    <t>skladba  S4:116,020</t>
  </si>
  <si>
    <t>Pás asfaltovaný těžký  40 mineral V 60 S 40</t>
  </si>
  <si>
    <t>dle montáže:116,02</t>
  </si>
  <si>
    <t>přeložení, prořez 10%:116,02*0,10</t>
  </si>
  <si>
    <t>Pás modif. asfalt vrchní 40 special dekor červený</t>
  </si>
  <si>
    <t>762084211</t>
  </si>
  <si>
    <t xml:space="preserve">Příplatek pro bednění a laťování ve výšce 4 - 12 m </t>
  </si>
  <si>
    <t>762332120</t>
  </si>
  <si>
    <t xml:space="preserve">Montáž vázaných krovů pravidelných do 224 cm2 </t>
  </si>
  <si>
    <t>krokve:5,37*12</t>
  </si>
  <si>
    <t>4,77*12</t>
  </si>
  <si>
    <t>3,57*5</t>
  </si>
  <si>
    <t>762332130</t>
  </si>
  <si>
    <t xml:space="preserve">Montáž vázaných krovů pravidelných do 288 cm2 </t>
  </si>
  <si>
    <t>vaznice:10,4*3+3,7</t>
  </si>
  <si>
    <t>762341210</t>
  </si>
  <si>
    <t xml:space="preserve">Montáž bednění střech rovných, prkna hrubá na sraz </t>
  </si>
  <si>
    <t>12,9*3,8</t>
  </si>
  <si>
    <t>dle montáže:139,53*0,10*0,18</t>
  </si>
  <si>
    <t>dle montáže:34,9*0,14*0,22</t>
  </si>
  <si>
    <t>bednění:116,02*0,024</t>
  </si>
  <si>
    <t>762 R01</t>
  </si>
  <si>
    <t>D+M kotvení vaznice M 12 dl. 300mm</t>
  </si>
  <si>
    <t>přikotvení na ocel sloupky:14*2</t>
  </si>
  <si>
    <t>60512540</t>
  </si>
  <si>
    <t>Prkno SM/JD II. jak. tl. 2,4 dl. 200-350 š. 8-16</t>
  </si>
  <si>
    <t>dle montáže:116,02*0,024</t>
  </si>
  <si>
    <t>prořez 5%:2,7845*0,05</t>
  </si>
  <si>
    <t>60515224</t>
  </si>
  <si>
    <t>Hranol SM/JD 1 10x18 délka 300-600 cm</t>
  </si>
  <si>
    <t>prořez 7%:2,5115*0,07</t>
  </si>
  <si>
    <t>60515524</t>
  </si>
  <si>
    <t>Hranol SM/JD 1 14x16, 18, 22 cm</t>
  </si>
  <si>
    <t>prořez 7%:1,0749*0,07</t>
  </si>
  <si>
    <t>pol 10/K:6,7+3,8</t>
  </si>
  <si>
    <t>pol. 10/K:8+5</t>
  </si>
  <si>
    <t>pol. 10/K:2+2</t>
  </si>
  <si>
    <t>pol. 11/K:1+1</t>
  </si>
  <si>
    <t>okapnička   pol. 6/K:6,7+3,8</t>
  </si>
  <si>
    <t>pol. 11/K:3,7+3,8</t>
  </si>
  <si>
    <t>pol. 11/K:4+3</t>
  </si>
  <si>
    <t>764454393</t>
  </si>
  <si>
    <t xml:space="preserve">Montáž kolena Al kruhového </t>
  </si>
  <si>
    <t>pol. 11/K:2+2</t>
  </si>
  <si>
    <t>764719410</t>
  </si>
  <si>
    <t xml:space="preserve">Závětrná lišta spodní z Al plechu lak, rš 330 mm </t>
  </si>
  <si>
    <t>pol. 3/K:12,9+2,9+10,0</t>
  </si>
  <si>
    <t>+ 5% na spád:25,8*0,05</t>
  </si>
  <si>
    <t>ukončení hřebene  pol. 3/K:10,5</t>
  </si>
  <si>
    <t>2+2</t>
  </si>
  <si>
    <t>Koleno svodu lisované 100/72° Al 0,6 mm lakované</t>
  </si>
  <si>
    <t>D+M obkložení římsy palubkami nátěr 3x</t>
  </si>
  <si>
    <t>na čela krokví:</t>
  </si>
  <si>
    <t>hřeben:10,5</t>
  </si>
  <si>
    <t>okap:6,7+3,8</t>
  </si>
  <si>
    <t>998766101</t>
  </si>
  <si>
    <t>767122112</t>
  </si>
  <si>
    <t xml:space="preserve">Montáž stěn s výplní drátěnou sítí </t>
  </si>
  <si>
    <t>výplň sítí 45/45mm,  drát 2,7mm:(2,95+6,7+2,95)*3,50</t>
  </si>
  <si>
    <t>boky u budovy:0,35*2,50*2</t>
  </si>
  <si>
    <t>767651230</t>
  </si>
  <si>
    <t xml:space="preserve">Montáž vrat otočných do ocel.zárubně, pl.do 13 m2 </t>
  </si>
  <si>
    <t>m.124:2+2+1</t>
  </si>
  <si>
    <t>pol 2/Z, 4x výplně - odhadem:880</t>
  </si>
  <si>
    <t>767 R01</t>
  </si>
  <si>
    <t>D ocelové sloupy nátěr 1+2x</t>
  </si>
  <si>
    <t>pol. 2/Z, celkem 14 ks,celk.  váha odhadem:940,0</t>
  </si>
  <si>
    <t>55344628</t>
  </si>
  <si>
    <t>Vrata ocelová  310x350 cm s rámem nezatepl</t>
  </si>
  <si>
    <t>součást  pol. 2/Z:1</t>
  </si>
  <si>
    <t>55344629</t>
  </si>
  <si>
    <t>Vrata ocelová  400x350 cm s rámem nezatepl</t>
  </si>
  <si>
    <t>součást  pol. 2/Z:2+2</t>
  </si>
  <si>
    <t>783222100</t>
  </si>
  <si>
    <t xml:space="preserve">Nátěr syntetický kovových konstrukcí dvojnásobný </t>
  </si>
  <si>
    <t>nátěr oplocení a vrat:34,0*3,5*2</t>
  </si>
  <si>
    <t>4 Ocelový přístavek_dle projektu V.Ř.</t>
  </si>
  <si>
    <t>Splašková kanal_dle projektu VŘ</t>
  </si>
  <si>
    <t>131101110</t>
  </si>
  <si>
    <t xml:space="preserve">Hloubení nezapaž. jam hor.2 do 50 m3, STROJNĚ </t>
  </si>
  <si>
    <t>pro jímku na splašky:2,9*2,9*2,5</t>
  </si>
  <si>
    <t>132201112</t>
  </si>
  <si>
    <t xml:space="preserve">Hloubení rýh š.do 60 cm v hor.3 nad 100 m3,STROJNĚ </t>
  </si>
  <si>
    <t>přípojka splašková před "A":4,0*0,6*1,2</t>
  </si>
  <si>
    <t>132201119</t>
  </si>
  <si>
    <t xml:space="preserve">Přípl.za lepivost,hloubení rýh 60 cm,hor.3,STROJNĚ </t>
  </si>
  <si>
    <t>srovnání dna:4,0*0,6*0,10</t>
  </si>
  <si>
    <t>2,7*2,7*0,10</t>
  </si>
  <si>
    <t>151101101</t>
  </si>
  <si>
    <t xml:space="preserve">Pažení a rozepření stěn rýh - příložné - hl.do 2 m </t>
  </si>
  <si>
    <t>4,0*2*1,5</t>
  </si>
  <si>
    <t>151101102</t>
  </si>
  <si>
    <t xml:space="preserve">Pažení a rozepření stěn rýh - příložné - hl.do 4 m </t>
  </si>
  <si>
    <t>pro jímku:2,9*2,5*4</t>
  </si>
  <si>
    <t>151101111</t>
  </si>
  <si>
    <t xml:space="preserve">Odstranění pažení stěn rýh - příložné - hl. do 2 m </t>
  </si>
  <si>
    <t>151101112</t>
  </si>
  <si>
    <t xml:space="preserve">Odstranění pažení stěn rýh - příložné - hl. do 4 m </t>
  </si>
  <si>
    <t>151401501</t>
  </si>
  <si>
    <t xml:space="preserve">Přepažení rozepření - příložné - hl. do 4 m </t>
  </si>
  <si>
    <t>21,025</t>
  </si>
  <si>
    <t>2,88</t>
  </si>
  <si>
    <t>161101101</t>
  </si>
  <si>
    <t xml:space="preserve">Svislé přemístění výkopku z hor.1-4 do 2,5 m </t>
  </si>
  <si>
    <t>171201201</t>
  </si>
  <si>
    <t xml:space="preserve">Uložení sypaniny na skl.-sypanina na výšku přes 2m </t>
  </si>
  <si>
    <t>2,88+0,9690</t>
  </si>
  <si>
    <t>174101101</t>
  </si>
  <si>
    <t xml:space="preserve">Zásyp jam, rýh, šachet se zhutněním </t>
  </si>
  <si>
    <t>potrubí:2,88</t>
  </si>
  <si>
    <t>- obsyp:-0,72</t>
  </si>
  <si>
    <t>jímka :2,9*2,9*2,5</t>
  </si>
  <si>
    <t>- jímka:-6,3</t>
  </si>
  <si>
    <t>175101101</t>
  </si>
  <si>
    <t xml:space="preserve">Obsyp potrubí bez prohození sypaniny </t>
  </si>
  <si>
    <t>přípojka splašková před domem:4,0*0,6*0,3</t>
  </si>
  <si>
    <t>175101109</t>
  </si>
  <si>
    <t xml:space="preserve">Příplatek za prohození sypaniny pro obsyp potrubí </t>
  </si>
  <si>
    <t>199000002</t>
  </si>
  <si>
    <t xml:space="preserve">Poplatek za skládku horniny 1- 4 </t>
  </si>
  <si>
    <t>583314076</t>
  </si>
  <si>
    <t>Kamenivo těžené frakce  4/8  D Zlínský kraj</t>
  </si>
  <si>
    <t>kolem a pod potrubí 1,85t/m3:4,0*0,60*(0,3+0,3)*1,85</t>
  </si>
  <si>
    <t>451572111</t>
  </si>
  <si>
    <t xml:space="preserve">Lože pod potrubí z kameniva těženého 0 - 4 mm </t>
  </si>
  <si>
    <t>přípojka splašková před domem:4,0*0,15*0,6</t>
  </si>
  <si>
    <t>452311151</t>
  </si>
  <si>
    <t xml:space="preserve">Desky podkladní pod šachtu z betonu </t>
  </si>
  <si>
    <t>pod jímku 270x270cm:2,7*2,7*0,15</t>
  </si>
  <si>
    <t>452365113</t>
  </si>
  <si>
    <t xml:space="preserve">Výztuž podkladních desek z betonářské oceli 10335 </t>
  </si>
  <si>
    <t>pod jímku:</t>
  </si>
  <si>
    <t>síť 6/150/150:2,7*2,7*3,34/1000</t>
  </si>
  <si>
    <t>8</t>
  </si>
  <si>
    <t>Trubní vedení</t>
  </si>
  <si>
    <t>8 Trubní vedení</t>
  </si>
  <si>
    <t>831263195</t>
  </si>
  <si>
    <t xml:space="preserve">Příplatek za zřízení kanal. přípojky DN 100 - 300 </t>
  </si>
  <si>
    <t>871313121</t>
  </si>
  <si>
    <t xml:space="preserve">Montáž trub z plastu, gumový kroužek, DN 150 </t>
  </si>
  <si>
    <t>28611262.A</t>
  </si>
  <si>
    <t>Trubka kanalizační KGEM SN 8 PVC 160x4,7x5000</t>
  </si>
  <si>
    <t>prořez 5%:1*0,05</t>
  </si>
  <si>
    <t>89</t>
  </si>
  <si>
    <t>Ostatní konstrukce na trubním vedení</t>
  </si>
  <si>
    <t>89 Ostatní konstrukce na trubním vedení</t>
  </si>
  <si>
    <t>894302121</t>
  </si>
  <si>
    <t xml:space="preserve">Stěny šachet železobetonové C 12/15, tl. nad 20 cm </t>
  </si>
  <si>
    <t>obetonování plast jímky, tl. 15cm:3,141592*(1,35-1,00)*2,0</t>
  </si>
  <si>
    <t>894302162</t>
  </si>
  <si>
    <t xml:space="preserve">Strop šachet z železobetonu V 4 - C 25/30 </t>
  </si>
  <si>
    <t>beton stropu jímky  tl. 10cm:3,141592*1,15*1,15*0,10</t>
  </si>
  <si>
    <t>894606112</t>
  </si>
  <si>
    <t xml:space="preserve">Výztuž šachet z betonářské oceli 11 338 </t>
  </si>
  <si>
    <t>odhadem 90 kg/m3:(2,0263+0,4155)*95,0/1000</t>
  </si>
  <si>
    <t>899731112</t>
  </si>
  <si>
    <t xml:space="preserve">Vodič signalizační CYY 2,5 mm2 </t>
  </si>
  <si>
    <t>89 R01</t>
  </si>
  <si>
    <t xml:space="preserve">Montáž plastové jímací nádrže </t>
  </si>
  <si>
    <t>89 R02</t>
  </si>
  <si>
    <t>D plastové jímací nádrže 6,3m3 s obetonováním, PP 2,3/2,0m</t>
  </si>
  <si>
    <t>89 R03</t>
  </si>
  <si>
    <t>Plastový poklop uzamykatelný d=60cm</t>
  </si>
  <si>
    <t>89 R04</t>
  </si>
  <si>
    <t xml:space="preserve">Doprava jímky na staveniště, manipulace </t>
  </si>
  <si>
    <t>171156500700</t>
  </si>
  <si>
    <t>Jeřáb automobilní 10 t DS0101 RS LIAZ</t>
  </si>
  <si>
    <t>Sh</t>
  </si>
  <si>
    <t>998276201</t>
  </si>
  <si>
    <t xml:space="preserve">Přesun hmot, trub.vedení plast. obsypaná kamenivem </t>
  </si>
  <si>
    <t>721290112</t>
  </si>
  <si>
    <t xml:space="preserve">Zkouška těsnosti kanalizace vodou DN 200 </t>
  </si>
  <si>
    <t>998721201</t>
  </si>
  <si>
    <t xml:space="preserve">Přesun hmot pro vnitřní kanalizaci, výšky do 6 m </t>
  </si>
  <si>
    <t>5 Splašková kanal_dle projektu VŘ</t>
  </si>
  <si>
    <t>Dešťová kanal_ dle projektu VŘ</t>
  </si>
  <si>
    <t>131201101</t>
  </si>
  <si>
    <t xml:space="preserve">Hloubení nezapažených jam v hor.3 do 100 m3 </t>
  </si>
  <si>
    <t>pro filtr šachtu 2ks:0,7*0,7*1,5*2</t>
  </si>
  <si>
    <t>pro retenční boxy:</t>
  </si>
  <si>
    <t>"A":7,8*4,6*1,40</t>
  </si>
  <si>
    <t>"B":6,8*4,6*1,40</t>
  </si>
  <si>
    <t>131201109</t>
  </si>
  <si>
    <t xml:space="preserve">Příplatek za lepivost - hloubení nezap.jam v hor.3 </t>
  </si>
  <si>
    <t>94,024</t>
  </si>
  <si>
    <t>1,47</t>
  </si>
  <si>
    <t>výkop pro kanalizaci:(52,05+51,9)*0,60*1,30</t>
  </si>
  <si>
    <t>132201219</t>
  </si>
  <si>
    <t xml:space="preserve">Přípl.za lepivost,hloubení rýh 200cm,hor.3,STROJNĚ </t>
  </si>
  <si>
    <t>výkop pro kanalizaci:(52,05+21,9)*1,30*2</t>
  </si>
  <si>
    <t>pro kanalizaci:81,081</t>
  </si>
  <si>
    <t>pro boxy:94,024</t>
  </si>
  <si>
    <t>pro filtr šachty:1,47</t>
  </si>
  <si>
    <t>162701103</t>
  </si>
  <si>
    <t xml:space="preserve">Vodorovné přemístění výkopku z hor.1-4 do 8000 m </t>
  </si>
  <si>
    <t>=vytlačený objem potrubí kanalizace:104,0*3,141592*0,075*0,075</t>
  </si>
  <si>
    <t>171102102</t>
  </si>
  <si>
    <t xml:space="preserve">Uložení sypaniny do násypů, zhutn, na 96% PS </t>
  </si>
  <si>
    <t>podsyp a obsyp kanalizaci:104,0*0,60*(1,30-0,10-0,45)</t>
  </si>
  <si>
    <t>pro filtr plastovou šachtu:0,7*0,7*1,5*2</t>
  </si>
  <si>
    <t>- vytlačený objem:-3,141592*0,225*0,225*1,35*2</t>
  </si>
  <si>
    <t>pro retenční boxy:94,024</t>
  </si>
  <si>
    <t>- vytlačený objem:-7,36*4,2*0,8</t>
  </si>
  <si>
    <t>-6,2*4,2*0,8</t>
  </si>
  <si>
    <t>podsyp a obsyp kanalizace:104*0,60*(0,10+0,45)</t>
  </si>
  <si>
    <t>583312034</t>
  </si>
  <si>
    <t>Kamenivo těžené frakce  0/4  B Olomoucký kraj</t>
  </si>
  <si>
    <t>na obsypání potrubí:104,0*0,60*0,55*1,80</t>
  </si>
  <si>
    <t>- objem potrubí:-3,141592*0,075*0,075*104,0*1,80</t>
  </si>
  <si>
    <t>583315074</t>
  </si>
  <si>
    <t>Kamenivo těžené frakce  8/16 B Zlínský kraj</t>
  </si>
  <si>
    <t>výkop jam:94,0240*1,80</t>
  </si>
  <si>
    <t>- objem boxů:</t>
  </si>
  <si>
    <t>"A":-7,36*4,2*0,8*1,80</t>
  </si>
  <si>
    <t>"B":-6,2*4,2*0,8*1,80</t>
  </si>
  <si>
    <t>11</t>
  </si>
  <si>
    <t>Přípravné a přidružené práce</t>
  </si>
  <si>
    <t>11 Přípravné a přidružené práce</t>
  </si>
  <si>
    <t>119001401</t>
  </si>
  <si>
    <t xml:space="preserve">Dočasné zajištění ocelového potrubí do DN 200 mm </t>
  </si>
  <si>
    <t>souběh se stáv. vodovodem:23,0</t>
  </si>
  <si>
    <t>11 R01</t>
  </si>
  <si>
    <t xml:space="preserve">Úprava pat dešťových svodů, </t>
  </si>
  <si>
    <t xml:space="preserve"> zemní práce, výkop, obsyp, napojení:8</t>
  </si>
  <si>
    <t>21</t>
  </si>
  <si>
    <t>Úprava podloží a základ.spáry</t>
  </si>
  <si>
    <t>21 Úprava podloží a základ.spáry</t>
  </si>
  <si>
    <t>213151111</t>
  </si>
  <si>
    <t>Montáž vsakovacího bloku nebo tunelu do objemu 450 l</t>
  </si>
  <si>
    <t>"A" sestavení reten objektu -celekm 24 ks boxů, objem 11,36m3 :24</t>
  </si>
  <si>
    <t>"B" sestavení reten objektu -celekm 20 ks boxů, objem 9,46m3 :20</t>
  </si>
  <si>
    <t>213151121</t>
  </si>
  <si>
    <t xml:space="preserve">Obalení vsakovacích bloků geotextílií </t>
  </si>
  <si>
    <t>"A":7,36*4,2*2</t>
  </si>
  <si>
    <t>7,36*1,0*2</t>
  </si>
  <si>
    <t>4,2*1,0*2</t>
  </si>
  <si>
    <t>"B":6,2*4,2*2</t>
  </si>
  <si>
    <t>6,2*1,0*2</t>
  </si>
  <si>
    <t>Zhutnění podloží z hornin nesoudržných do 92% PS vibrační deskou</t>
  </si>
  <si>
    <t>dno jámy:</t>
  </si>
  <si>
    <t>pro plastovou nádrž (07):3,7*3,2</t>
  </si>
  <si>
    <t>pro retenční boxy (08):6,00*2,50</t>
  </si>
  <si>
    <t>568111111</t>
  </si>
  <si>
    <t xml:space="preserve">Zřízení vrstvy z geotextilie skl.do 1:5, š.do 3 m </t>
  </si>
  <si>
    <t>pod boxy, zpevnění podkladu na terénu -2 vrstvy:6,0*3,5*2</t>
  </si>
  <si>
    <t>7,0*3,5*2</t>
  </si>
  <si>
    <t>21 R01</t>
  </si>
  <si>
    <t>"A":24</t>
  </si>
  <si>
    <t>"B":20</t>
  </si>
  <si>
    <t>21 R02</t>
  </si>
  <si>
    <t xml:space="preserve">D retenční objekt - spojky boxů </t>
  </si>
  <si>
    <t>44*2</t>
  </si>
  <si>
    <t>21 R03</t>
  </si>
  <si>
    <t>Napojení retenčního objektu na kanalizaci kompletace</t>
  </si>
  <si>
    <t>3x napojení boxu na kanal svod:1+1</t>
  </si>
  <si>
    <t>21 R04</t>
  </si>
  <si>
    <t xml:space="preserve">Doprava boxů </t>
  </si>
  <si>
    <t>693650211</t>
  </si>
  <si>
    <t>obalení 2 reten. boxů:</t>
  </si>
  <si>
    <t>pod boxy, zpevnění podkladu na terénu -2 vrstvy:157,8240</t>
  </si>
  <si>
    <t>prořez, spoje 20%:157,824*0,20</t>
  </si>
  <si>
    <t>45</t>
  </si>
  <si>
    <t>Podkladní a vedlejší konstrukce</t>
  </si>
  <si>
    <t>45 Podkladní a vedlejší konstrukce</t>
  </si>
  <si>
    <t>271531112</t>
  </si>
  <si>
    <t xml:space="preserve">Polštář základu z kameniva hr. drceného 32-63 mm </t>
  </si>
  <si>
    <t>srovnání podkladu pod boxy,  tl. 10cm:</t>
  </si>
  <si>
    <t>6,0*3,5*0,10</t>
  </si>
  <si>
    <t>7,0*3,5*0,10</t>
  </si>
  <si>
    <t>podsyp pod kanalizaci:68*0,60*0,10</t>
  </si>
  <si>
    <t>452313131</t>
  </si>
  <si>
    <t xml:space="preserve">Bloky pro potrubí z betonu C 12/15 </t>
  </si>
  <si>
    <t>podkladní beton podpateční koleno dešťové - 4ks:0,3*0,3*0,3*4</t>
  </si>
  <si>
    <t>452321131</t>
  </si>
  <si>
    <t xml:space="preserve">Desky podkladní pod potrubí z železobetonu C 12/15 </t>
  </si>
  <si>
    <t>podkladní beton pod jímku:3,70*3,20*0,10</t>
  </si>
  <si>
    <t>452366113</t>
  </si>
  <si>
    <t xml:space="preserve">Výztuž podkladních desek z betonářské oceli 11338 </t>
  </si>
  <si>
    <t>podklad.beton pod jímku /odhadem 85 kg/m3:3,70*3,20*0,10*85/1000</t>
  </si>
  <si>
    <t>napojení do stáv šachty:1</t>
  </si>
  <si>
    <t>napojení vnitřních svodů kanalizace:7</t>
  </si>
  <si>
    <t>871251111</t>
  </si>
  <si>
    <t xml:space="preserve">Montáž trubek z tvrdého PVC ve výkopu d 110 mm </t>
  </si>
  <si>
    <t>odvětrání vsak boxů:1,20*4*2</t>
  </si>
  <si>
    <t>87</t>
  </si>
  <si>
    <t>Potrubí z trub z plastických hmot</t>
  </si>
  <si>
    <t>87 Potrubí z trub z plastických hmot</t>
  </si>
  <si>
    <t>871261121</t>
  </si>
  <si>
    <t xml:space="preserve">Montáž trubek polyetylenových ve výkopu d 125 mm </t>
  </si>
  <si>
    <t>"A":1,0+1,0+9,5+1,85+1,0+2,3+0,85+1,7+7,4+1,35+0,5</t>
  </si>
  <si>
    <t>"B":0,45+0,65+1,2+7,9+1,4+0,5+5,45+5,3+0,75</t>
  </si>
  <si>
    <t>871311111</t>
  </si>
  <si>
    <t xml:space="preserve">Montáž trubek z tvrdého PVC ve výkopu d 160 mm </t>
  </si>
  <si>
    <t>"A":1,75+1,25+14,85+0,9+11,85+1,15+2,7+0,6+0,4</t>
  </si>
  <si>
    <t>"B":6,9+8,75+0,8</t>
  </si>
  <si>
    <t>877313123</t>
  </si>
  <si>
    <t xml:space="preserve">Montáž tvarovek jednoos. plast. gum.kroužek DN 150 </t>
  </si>
  <si>
    <t>koleno 45st:</t>
  </si>
  <si>
    <t>d 125mm:12</t>
  </si>
  <si>
    <t>d 160mm:7</t>
  </si>
  <si>
    <t>877353121</t>
  </si>
  <si>
    <t>Montáž tvarovek odboč. plast. gum. kroužek do DN 200</t>
  </si>
  <si>
    <t>4+2</t>
  </si>
  <si>
    <t>877353123</t>
  </si>
  <si>
    <t xml:space="preserve">Montáž tvarovek jednoos. plast. gum.kroužek DN 200 </t>
  </si>
  <si>
    <t>d 160mm:4</t>
  </si>
  <si>
    <t>d 200mm:1</t>
  </si>
  <si>
    <t>87 R01</t>
  </si>
  <si>
    <t xml:space="preserve">Napojení PVC potrubí na šachtu </t>
  </si>
  <si>
    <t>šachta D 400mm:6</t>
  </si>
  <si>
    <t>škrtící  D 600mm:1</t>
  </si>
  <si>
    <t>87 R02</t>
  </si>
  <si>
    <t xml:space="preserve">Doprava kanalizačních trub </t>
  </si>
  <si>
    <t>28611260.A</t>
  </si>
  <si>
    <t>Trubka kanalizační KGEM SN 8 PVC 160x4,7x1000</t>
  </si>
  <si>
    <t>28611261.A</t>
  </si>
  <si>
    <t>Trubka kanalizační KGEM SN 8 PVC 160x4,7x3000</t>
  </si>
  <si>
    <t>286147902</t>
  </si>
  <si>
    <t>Trubka kanalizační odolná PPKGEM 110x3,4x2000 mm</t>
  </si>
  <si>
    <t>odvětrání boxů:2*4</t>
  </si>
  <si>
    <t>286147906</t>
  </si>
  <si>
    <t>Trubka kanalizační odolná PPKGEM 125x3,9x500 mm</t>
  </si>
  <si>
    <t>286147907</t>
  </si>
  <si>
    <t>Trubka kanalizační odolná PPKGEM 125x3,9x1000 mm</t>
  </si>
  <si>
    <t>286147910</t>
  </si>
  <si>
    <t>Trubka kanalizační odolná PPKGEM 125x3,9x5000 mm</t>
  </si>
  <si>
    <t>28651652.A</t>
  </si>
  <si>
    <t>Koleno kanalizační KGB 110/ 45° PVC</t>
  </si>
  <si>
    <t>na stáv dešťových odpadech:6</t>
  </si>
  <si>
    <t>na nových dešťových odpadech:2</t>
  </si>
  <si>
    <t>28651655.A</t>
  </si>
  <si>
    <t>Koleno kanalizační KGB 125/ 15° PVC</t>
  </si>
  <si>
    <t>28651657.A</t>
  </si>
  <si>
    <t>Koleno kanalizační KGB 125/ 45° PVC</t>
  </si>
  <si>
    <t>"A":7</t>
  </si>
  <si>
    <t>"B":4</t>
  </si>
  <si>
    <t>28651660.A</t>
  </si>
  <si>
    <t>Koleno kanalizační KGB 160/ 15° PVC</t>
  </si>
  <si>
    <t>28651662.A</t>
  </si>
  <si>
    <t>Koleno kanalizační KGB 160/ 45° PVC</t>
  </si>
  <si>
    <t>"A":4</t>
  </si>
  <si>
    <t>28651692.A</t>
  </si>
  <si>
    <t>Redukce kanalizační KGR 160/ 125 PVC</t>
  </si>
  <si>
    <t>28651704.A</t>
  </si>
  <si>
    <t>Odbočka kanalizační KGEA 160/ 125/45° PVC</t>
  </si>
  <si>
    <t>28651705.A</t>
  </si>
  <si>
    <t>Odbočka kanalizační KGEA 160/ 160/45° PVC</t>
  </si>
  <si>
    <t>892581111</t>
  </si>
  <si>
    <t xml:space="preserve">Zkouška těsnosti kanalizace DN do 300, vodou </t>
  </si>
  <si>
    <t>894812211</t>
  </si>
  <si>
    <t xml:space="preserve">Šachta PP dno DN 425/150 přímý tok </t>
  </si>
  <si>
    <t>filtrační šachta před boxy:1+1</t>
  </si>
  <si>
    <t>899101111</t>
  </si>
  <si>
    <t xml:space="preserve">Osazení poklopu s rámem do 50 kg </t>
  </si>
  <si>
    <t xml:space="preserve">Plastový poklop uzamykatelný </t>
  </si>
  <si>
    <t>filtr šachta  "A", "B":1+1</t>
  </si>
  <si>
    <t>721173315</t>
  </si>
  <si>
    <t xml:space="preserve">Potrubí PVC hrdl dešťové DN 110 </t>
  </si>
  <si>
    <t>na stáv dešťových odpadech:1,20*6</t>
  </si>
  <si>
    <t>na nových dešťových odpadech:1,20*2</t>
  </si>
  <si>
    <t>721242110</t>
  </si>
  <si>
    <t>Lapač střešních splavenin PP HL600, kloub zápachová klapka, koš na listí, DN 100</t>
  </si>
  <si>
    <t>721242803</t>
  </si>
  <si>
    <t xml:space="preserve">Demontáž lapače střešních splavenin DN 100 </t>
  </si>
  <si>
    <t>721273145</t>
  </si>
  <si>
    <t xml:space="preserve">Nástavec větrací z PVC D 110 mm, délka 930 mm </t>
  </si>
  <si>
    <t>998721101</t>
  </si>
  <si>
    <t>6 Dešťová kanal_ dle projektu VŘ</t>
  </si>
  <si>
    <t>Přípojka vody_dle projektu VŘ</t>
  </si>
  <si>
    <t>132201110</t>
  </si>
  <si>
    <t xml:space="preserve">Hloubení rýh š.do 60 cm v hor.3 do 50 m3, STROJNĚ </t>
  </si>
  <si>
    <t>81,0*0,60*1,20</t>
  </si>
  <si>
    <t>162701105</t>
  </si>
  <si>
    <t xml:space="preserve">Vodorovné přemístění výkopku z hor.1-4 do 10000 m </t>
  </si>
  <si>
    <t>odhadem 1/4:58,32/4</t>
  </si>
  <si>
    <t>58,32-17,01</t>
  </si>
  <si>
    <t>181301105</t>
  </si>
  <si>
    <t xml:space="preserve">Rozprostření zeminy, rovina, tl. 25-30 cm,do 500m2 </t>
  </si>
  <si>
    <t>2m do šířky:81,0*2,0</t>
  </si>
  <si>
    <t>583311076</t>
  </si>
  <si>
    <t>Kamenivo těžené frakce  0/2  D Zlínský kraj</t>
  </si>
  <si>
    <t>11 R02</t>
  </si>
  <si>
    <t xml:space="preserve">Geodetické zaměření přípojky </t>
  </si>
  <si>
    <t>soubor</t>
  </si>
  <si>
    <t xml:space="preserve">Oprava vodoměrné šachty </t>
  </si>
  <si>
    <t>oprava vnitřku, dotěsnění, oprava poklopu:1</t>
  </si>
  <si>
    <t>podsypa obsyp štěrkopískem 35cm:81,0*0,60*0,35</t>
  </si>
  <si>
    <t>871241121</t>
  </si>
  <si>
    <t xml:space="preserve">Montáž potrubí polyetylenového ve výkopu d 90 mm </t>
  </si>
  <si>
    <t>dle tech. zprávy:85,0</t>
  </si>
  <si>
    <t>892233111</t>
  </si>
  <si>
    <t xml:space="preserve">Desinfekce vodovodního potrubí DN 70 </t>
  </si>
  <si>
    <t>892271111</t>
  </si>
  <si>
    <t xml:space="preserve">Tlaková zkouška vodovodního potrubí DN 125 </t>
  </si>
  <si>
    <t>286134119</t>
  </si>
  <si>
    <t>Trubka tlaková AQUALINE RC1 PE100 63x3,8 mm PN10</t>
  </si>
  <si>
    <t>dle montáže:85,0</t>
  </si>
  <si>
    <t>prořez 5%:85,0*0,05</t>
  </si>
  <si>
    <t>899713111</t>
  </si>
  <si>
    <t xml:space="preserve">Orientační tabulky na sloupku ocelovém, betonovém </t>
  </si>
  <si>
    <t>lomové body:3</t>
  </si>
  <si>
    <t>V.Š.:1</t>
  </si>
  <si>
    <t>899721111</t>
  </si>
  <si>
    <t xml:space="preserve">Fólie výstražná z PVC bílá, šířka 22 cm </t>
  </si>
  <si>
    <t>899731114</t>
  </si>
  <si>
    <t xml:space="preserve">Vodič signalizační CYY 6 mm2 </t>
  </si>
  <si>
    <t>722</t>
  </si>
  <si>
    <t>Vnitřní vodovod</t>
  </si>
  <si>
    <t>722 Vnitřní vodovod</t>
  </si>
  <si>
    <t>722110934</t>
  </si>
  <si>
    <t xml:space="preserve">Potrubí litin.přírubové,vsazení odbočky DN 80 (VŠ) </t>
  </si>
  <si>
    <t>722130913</t>
  </si>
  <si>
    <t xml:space="preserve">Oprava-přeřezání ocelové trubky DN 25 </t>
  </si>
  <si>
    <t>ve V.Š.:4</t>
  </si>
  <si>
    <t>722131905</t>
  </si>
  <si>
    <t xml:space="preserve">Oprava-mezikus do závit.potr.,dlouhý závit G 6/4 </t>
  </si>
  <si>
    <t>ve V.Š.:2</t>
  </si>
  <si>
    <t>722235114</t>
  </si>
  <si>
    <t>Kohout kulový, vnitř.-vnitř.z. DN 32 (HUP pro útulek -VŠ)</t>
  </si>
  <si>
    <t>722235654</t>
  </si>
  <si>
    <t xml:space="preserve">Ventil vod.zpětný EURA-SPRINT,IVAR.CIM 30 VA DN 32 </t>
  </si>
  <si>
    <t>722265117</t>
  </si>
  <si>
    <t xml:space="preserve">Vodoměr domovní SV Sensus 420 DN32x260mm, Qn 6,0 </t>
  </si>
  <si>
    <t>ve V.Š.:1</t>
  </si>
  <si>
    <t>998722201</t>
  </si>
  <si>
    <t xml:space="preserve">Přesun hmot pro vnitřní vodovod, výšky do 6 m </t>
  </si>
  <si>
    <t>7 Přípojka vody_dle projektu VŘ</t>
  </si>
  <si>
    <t>122201101</t>
  </si>
  <si>
    <t xml:space="preserve">Odkopávky nezapažené v hor. 3 do 100 m3 </t>
  </si>
  <si>
    <t>odebrání 35cm:150,0*0,35</t>
  </si>
  <si>
    <t>122201109</t>
  </si>
  <si>
    <t xml:space="preserve">Příplatek za lepivost - odkopávky v hor. 3 </t>
  </si>
  <si>
    <t>162301102</t>
  </si>
  <si>
    <t xml:space="preserve">Vodorovné přemístění výkopku z hor.1-4 do 1000 m </t>
  </si>
  <si>
    <t>181101101</t>
  </si>
  <si>
    <t xml:space="preserve">Úprava pláně v zářezech v hor. 1-4, bez zhutnění </t>
  </si>
  <si>
    <t>stání:5,0*2,5*4</t>
  </si>
  <si>
    <t>stání inval:3,5*7,0</t>
  </si>
  <si>
    <t>chodník /CAD:53,857</t>
  </si>
  <si>
    <t>příjezd do "A":6,7*2,5</t>
  </si>
  <si>
    <t>dorovnání:150,0-145,107</t>
  </si>
  <si>
    <t>112100011</t>
  </si>
  <si>
    <t xml:space="preserve">Kácení stromů 30-40 cm, naložení a odvoz do 1 km </t>
  </si>
  <si>
    <t>184201114</t>
  </si>
  <si>
    <t>Výsadba stromu s balem, v rovině, výšky do 200 cm bez dodávky dřeviny</t>
  </si>
  <si>
    <t>026503249</t>
  </si>
  <si>
    <t>Habr obecný - Carpinus betulus 250+ cm</t>
  </si>
  <si>
    <t>5</t>
  </si>
  <si>
    <t>Komunikace</t>
  </si>
  <si>
    <t>5 Komunikace</t>
  </si>
  <si>
    <t>564251111</t>
  </si>
  <si>
    <t xml:space="preserve">Podklad ze štěrkopísku po zhutnění tloušťky 15 cm </t>
  </si>
  <si>
    <t>564772111</t>
  </si>
  <si>
    <t xml:space="preserve">Podklad z kam.drceného 32-63 s výplň.kamen. 25 cm </t>
  </si>
  <si>
    <t>567211210</t>
  </si>
  <si>
    <t xml:space="preserve">Podklad z prostého betonu tř. II  tloušťky 10 cm </t>
  </si>
  <si>
    <t>pod komunikace:</t>
  </si>
  <si>
    <t xml:space="preserve">Zřízení vrstvy z geotextilie skl.do 1:5, š. do 3 m </t>
  </si>
  <si>
    <t>pod okap chodník:27,4800</t>
  </si>
  <si>
    <t>596215021</t>
  </si>
  <si>
    <t xml:space="preserve">Kladení zámkové dlažby tl. 6 cm do drtě tl. 4 cm </t>
  </si>
  <si>
    <t>chodník  /CAD:53,857</t>
  </si>
  <si>
    <t>596215041</t>
  </si>
  <si>
    <t xml:space="preserve">Kladení zámkové dlažby tl. 8 cm do drtě tl. 5 cm </t>
  </si>
  <si>
    <t>596291111</t>
  </si>
  <si>
    <t xml:space="preserve">Řezání zámkové dlažby tl. 60 mm </t>
  </si>
  <si>
    <t>odhadem:40,0</t>
  </si>
  <si>
    <t>596811111</t>
  </si>
  <si>
    <t xml:space="preserve">Kladení dlaždic kom.pro pěší, lože z kameniva těž. </t>
  </si>
  <si>
    <t>pod okap chodník, š= 50cm:(24,1+13,3+8,4)*0,50</t>
  </si>
  <si>
    <t>577000104</t>
  </si>
  <si>
    <t xml:space="preserve">Komunikace s asfaltobeton. krytem </t>
  </si>
  <si>
    <t>součást SO 02:290,0</t>
  </si>
  <si>
    <t>59245110</t>
  </si>
  <si>
    <t>Dlažba sklad. HOLLAND I 20x10x6 cm přírodní</t>
  </si>
  <si>
    <t>prořez 5%:53,8570*0,05</t>
  </si>
  <si>
    <t>592451178</t>
  </si>
  <si>
    <t>Dlažba HOLLAND I BF 20x10x8 cm přírodní</t>
  </si>
  <si>
    <t>stání invalida:3,5*7,0</t>
  </si>
  <si>
    <t>prořez 5%:91,250*0,05</t>
  </si>
  <si>
    <t>59245601</t>
  </si>
  <si>
    <t>Dlaždice betonová 50x50x5 cm šedá</t>
  </si>
  <si>
    <t>chodník /CAD:22,9</t>
  </si>
  <si>
    <t>prořez 7%:22,90*0,07</t>
  </si>
  <si>
    <t>GEOFILTEX 63-ÚVstab 63/50ÚV 500 g/m2 do š. 8,8 m</t>
  </si>
  <si>
    <t>27,48</t>
  </si>
  <si>
    <t>prořez, přeložení 15%:27,48*0,15</t>
  </si>
  <si>
    <t>916561111</t>
  </si>
  <si>
    <t xml:space="preserve">Osazení záhon.obrubníků do lože z C 12/15 s opěrou </t>
  </si>
  <si>
    <t>kolem okap chodníku, š= 60cm:(24,1+13,3+8,4)</t>
  </si>
  <si>
    <t>917762111</t>
  </si>
  <si>
    <t xml:space="preserve">Osazení ležat. obrub. bet. s opěrou,lože z C 12/15 </t>
  </si>
  <si>
    <t>nájezdy do stání:13,5</t>
  </si>
  <si>
    <t>917862111</t>
  </si>
  <si>
    <t xml:space="preserve">Osazení stojat. obrub.bet. s opěrou,lože z C 12/15 </t>
  </si>
  <si>
    <t>kolem stání  /CAD:27,5</t>
  </si>
  <si>
    <t>kolem chodníků  /CAD:38,45-4,50+3,70</t>
  </si>
  <si>
    <t>59217335</t>
  </si>
  <si>
    <t>Obrubník zahradní ABO 10-20 1000/50/250 mm šedý</t>
  </si>
  <si>
    <t>dle montáže:45,8</t>
  </si>
  <si>
    <t>prořez 5%:45,8*0,05</t>
  </si>
  <si>
    <t>59217422</t>
  </si>
  <si>
    <t>Obrubník chodníkový ABO 15-10 1000/80/200</t>
  </si>
  <si>
    <t>dle montáže:37,65</t>
  </si>
  <si>
    <t>prořez 5%:37,65*0,05</t>
  </si>
  <si>
    <t>59217472</t>
  </si>
  <si>
    <t>Obrubník silniční 1000/150/250 šedý</t>
  </si>
  <si>
    <t>dle montáže:27,5</t>
  </si>
  <si>
    <t>prořez 7%:27,5*0,07</t>
  </si>
  <si>
    <t>59217476</t>
  </si>
  <si>
    <t>Obrubník silniční nájezdový 1000/150/150 šedý</t>
  </si>
  <si>
    <t>dle montáže:13,5</t>
  </si>
  <si>
    <t>prořez 10%:13,5*0,10</t>
  </si>
  <si>
    <t>767911120</t>
  </si>
  <si>
    <t xml:space="preserve">Montáž oplocení z pletiva v.do 1,6 m,napínací drát </t>
  </si>
  <si>
    <t>součást pol. 9/Z:15,2-4,0</t>
  </si>
  <si>
    <t>767912110</t>
  </si>
  <si>
    <t xml:space="preserve">Montáž oplocení - ostnatého drátu H do 2,0 m </t>
  </si>
  <si>
    <t>31327514</t>
  </si>
  <si>
    <t>Pletivo 4hr.PRIMA Standard 55/2,5 Zn+PVC, v.1750mm</t>
  </si>
  <si>
    <t>dle montáže:11,2</t>
  </si>
  <si>
    <t>prořez 10%:11,2*0,10</t>
  </si>
  <si>
    <t>31478110</t>
  </si>
  <si>
    <t>Drát ostnatý PVC Fluidex zelený</t>
  </si>
  <si>
    <t>dle montáže:11,2*2</t>
  </si>
  <si>
    <t>prořez 5%:11,2*2*0,05</t>
  </si>
  <si>
    <t>31478152</t>
  </si>
  <si>
    <t>Drát napínací PVC pr. drátu 2,4 mm</t>
  </si>
  <si>
    <t>dle montáže:11,2*3</t>
  </si>
  <si>
    <t>prořez 5%:11,2*3*0,05</t>
  </si>
  <si>
    <t>31479012</t>
  </si>
  <si>
    <t>Napínací strojek - PVC</t>
  </si>
  <si>
    <t>5534622135</t>
  </si>
  <si>
    <t>Vzpěra kulatá PRIMA 38/2500 mm</t>
  </si>
  <si>
    <t>553463012</t>
  </si>
  <si>
    <t>Sloupek krajový OSL 60/40 plus, l=2650 mm</t>
  </si>
  <si>
    <t>55346444</t>
  </si>
  <si>
    <t>Sloupky z ocelových trubek SL 7 H 255 cm</t>
  </si>
  <si>
    <t>55346463</t>
  </si>
  <si>
    <t>Sloupky rohové SL 8 VZ 2  H 255 cm</t>
  </si>
  <si>
    <t>965042241</t>
  </si>
  <si>
    <t>Bourání mazanin betonových tl. nad 10 cm, nad 4 m2 pneumat. kladivo, tl. mazaniny 10 - 15 cm</t>
  </si>
  <si>
    <t>3,0*2,36*0,15</t>
  </si>
  <si>
    <t>10,06*3,54*0,15</t>
  </si>
  <si>
    <t>998223011</t>
  </si>
  <si>
    <t xml:space="preserve">Přesun hmot, pozemní komunikace, kryt dlážděný </t>
  </si>
  <si>
    <t>338171122</t>
  </si>
  <si>
    <t xml:space="preserve">Osazení sloupků plot.ocel. do 2,6 m, zabet.C 25/30 </t>
  </si>
  <si>
    <t>767920230</t>
  </si>
  <si>
    <t xml:space="preserve">Montáž vrat na ocelové sloupky, plochy do 6 m2 </t>
  </si>
  <si>
    <t>brána v oplocení 2-křídl, pol  9/Z:1+1</t>
  </si>
  <si>
    <t>55346470</t>
  </si>
  <si>
    <t>Vrata ocelová s ocelovými sloupky 400x200 cm</t>
  </si>
  <si>
    <t>součást pol. 9/Z:1</t>
  </si>
  <si>
    <t>979990104</t>
  </si>
  <si>
    <t xml:space="preserve">Poplatek za skládku suti - beton nad 30x30 cm </t>
  </si>
  <si>
    <t>8 Zpevněné plochy_dle projektu V.Ř.</t>
  </si>
  <si>
    <t>Město kroměříž</t>
  </si>
  <si>
    <t>výběrové řízení</t>
  </si>
  <si>
    <t>Útulek Čápka, KM_dle projektu VÝBĚROVÉ ŘÍZENÍ</t>
  </si>
  <si>
    <t>Zpevněné plochy_dle projektu V.Ř.</t>
  </si>
  <si>
    <t>ing. K. Foltýnová</t>
  </si>
  <si>
    <t>Město Kroměříž</t>
  </si>
  <si>
    <t>ing. J. Šišák</t>
  </si>
  <si>
    <t xml:space="preserve">D retenční box základní  0,288m3 </t>
  </si>
  <si>
    <t>Geotextilie 300g  2x100 m bílá</t>
  </si>
  <si>
    <t xml:space="preserve">Železobeton zákl. desek z cem.portladských C 16/20 </t>
  </si>
  <si>
    <t xml:space="preserve"> montáž podkladní beton. desky tl. 15cm    (172,8875 m2):</t>
  </si>
  <si>
    <t>nový podkladní beton v "A"  /CAD:85,2*0,15</t>
  </si>
  <si>
    <t>krček v "A"  m. 107-109:1,0*7,5*0,15</t>
  </si>
  <si>
    <t>0,45*1,7*0,15</t>
  </si>
  <si>
    <t>nový podkladní beton v "B":7,2*11,2*0,15</t>
  </si>
  <si>
    <t>0,45*2,35*0,15</t>
  </si>
  <si>
    <t>- část střední stěny:-3,5*0,65*0,15</t>
  </si>
  <si>
    <t>bednění není třeba:0</t>
  </si>
  <si>
    <t xml:space="preserve">Bednění kotev.otvorů desek do 0,02 m2, hl. 0,5 m </t>
  </si>
  <si>
    <t>pro podlah vpusti a kanálky:6</t>
  </si>
  <si>
    <t>umyvadlo:3</t>
  </si>
  <si>
    <t>výlevka, WC:2</t>
  </si>
  <si>
    <t>dřez:2</t>
  </si>
  <si>
    <t>7a</t>
  </si>
  <si>
    <t>7b</t>
  </si>
  <si>
    <t>7c</t>
  </si>
  <si>
    <t>7d</t>
  </si>
  <si>
    <t>273321116</t>
  </si>
  <si>
    <t>273353111</t>
  </si>
  <si>
    <t>zákl. deska se bude betonovat mezi stáv základy:</t>
  </si>
  <si>
    <t>POZNÁMKA</t>
  </si>
  <si>
    <t>Je třeba manuálně doplnit buňky H30, I30 z H46, I46  a dále H38 - H45 a I38 - I45!!</t>
  </si>
</sst>
</file>

<file path=xl/styles.xml><?xml version="1.0" encoding="utf-8"?>
<styleSheet xmlns="http://schemas.openxmlformats.org/spreadsheetml/2006/main">
  <numFmts count="5">
    <numFmt numFmtId="164" formatCode="0.0%"/>
    <numFmt numFmtId="165" formatCode="0.0"/>
    <numFmt numFmtId="166" formatCode="dd/mm/yy"/>
    <numFmt numFmtId="167" formatCode="#,##0\ &quot;Kč&quot;"/>
    <numFmt numFmtId="168" formatCode="0.00000"/>
  </numFmts>
  <fonts count="22">
    <font>
      <sz val="10"/>
      <name val="Arial CE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 CE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"/>
      <family val="2"/>
      <charset val="238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"/>
      <family val="2"/>
      <charset val="238"/>
    </font>
    <font>
      <i/>
      <sz val="9"/>
      <name val="Arial"/>
      <family val="2"/>
      <charset val="238"/>
    </font>
    <font>
      <i/>
      <sz val="12"/>
      <name val="Arial"/>
      <family val="2"/>
      <charset val="238"/>
    </font>
    <font>
      <b/>
      <sz val="11"/>
      <color rgb="FFFF0000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40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6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9" fillId="0" borderId="0"/>
  </cellStyleXfs>
  <cellXfs count="340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2" fillId="0" borderId="0" xfId="0" applyFont="1" applyAlignment="1"/>
    <xf numFmtId="0" fontId="3" fillId="0" borderId="0" xfId="0" applyFont="1" applyAlignment="1">
      <alignment horizontal="right"/>
    </xf>
    <xf numFmtId="14" fontId="3" fillId="0" borderId="0" xfId="0" applyNumberFormat="1" applyFont="1" applyAlignment="1">
      <alignment horizontal="left"/>
    </xf>
    <xf numFmtId="0" fontId="4" fillId="0" borderId="0" xfId="0" applyFont="1" applyAlignment="1">
      <alignment horizontal="right"/>
    </xf>
    <xf numFmtId="49" fontId="1" fillId="0" borderId="0" xfId="0" applyNumberFormat="1" applyFont="1"/>
    <xf numFmtId="0" fontId="5" fillId="0" borderId="0" xfId="0" applyFont="1" applyAlignment="1">
      <alignment horizontal="right"/>
    </xf>
    <xf numFmtId="49" fontId="6" fillId="0" borderId="0" xfId="0" applyNumberFormat="1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/>
    <xf numFmtId="0" fontId="7" fillId="0" borderId="0" xfId="0" applyFont="1" applyAlignment="1"/>
    <xf numFmtId="0" fontId="7" fillId="0" borderId="0" xfId="0" applyFont="1" applyAlignment="1">
      <alignment horizontal="righ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4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4" fillId="2" borderId="3" xfId="0" applyFont="1" applyFill="1" applyBorder="1" applyAlignment="1">
      <alignment wrapText="1"/>
    </xf>
    <xf numFmtId="0" fontId="4" fillId="2" borderId="1" xfId="0" applyFont="1" applyFill="1" applyBorder="1" applyAlignment="1">
      <alignment horizontal="right" wrapText="1"/>
    </xf>
    <xf numFmtId="0" fontId="1" fillId="2" borderId="2" xfId="0" applyFont="1" applyFill="1" applyBorder="1" applyAlignment="1"/>
    <xf numFmtId="0" fontId="4" fillId="2" borderId="2" xfId="0" applyFont="1" applyFill="1" applyBorder="1" applyAlignment="1">
      <alignment horizontal="right" wrapText="1"/>
    </xf>
    <xf numFmtId="0" fontId="4" fillId="2" borderId="3" xfId="0" applyFont="1" applyFill="1" applyBorder="1" applyAlignment="1">
      <alignment horizontal="right" vertical="center"/>
    </xf>
    <xf numFmtId="0" fontId="4" fillId="3" borderId="0" xfId="0" applyFont="1" applyFill="1" applyBorder="1" applyAlignment="1">
      <alignment horizontal="right" wrapText="1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4" fontId="1" fillId="0" borderId="6" xfId="0" applyNumberFormat="1" applyFont="1" applyBorder="1" applyAlignment="1">
      <alignment horizontal="right" vertical="center"/>
    </xf>
    <xf numFmtId="4" fontId="1" fillId="0" borderId="7" xfId="0" applyNumberFormat="1" applyFont="1" applyBorder="1" applyAlignment="1">
      <alignment horizontal="right" vertical="center"/>
    </xf>
    <xf numFmtId="4" fontId="1" fillId="3" borderId="0" xfId="0" applyNumberFormat="1" applyFont="1" applyFill="1" applyBorder="1" applyAlignment="1">
      <alignment vertical="center"/>
    </xf>
    <xf numFmtId="4" fontId="1" fillId="0" borderId="4" xfId="0" applyNumberFormat="1" applyFont="1" applyBorder="1" applyAlignment="1">
      <alignment horizontal="right" vertical="center"/>
    </xf>
    <xf numFmtId="4" fontId="1" fillId="0" borderId="0" xfId="0" applyNumberFormat="1" applyFont="1" applyBorder="1" applyAlignment="1">
      <alignment horizontal="right" vertical="center"/>
    </xf>
    <xf numFmtId="4" fontId="1" fillId="0" borderId="9" xfId="0" applyNumberFormat="1" applyFont="1" applyBorder="1" applyAlignment="1">
      <alignment horizontal="right" vertical="center"/>
    </xf>
    <xf numFmtId="4" fontId="1" fillId="0" borderId="10" xfId="0" applyNumberFormat="1" applyFont="1" applyBorder="1" applyAlignment="1">
      <alignment horizontal="right" vertical="center"/>
    </xf>
    <xf numFmtId="0" fontId="6" fillId="4" borderId="1" xfId="0" applyFont="1" applyFill="1" applyBorder="1" applyAlignment="1">
      <alignment vertical="center"/>
    </xf>
    <xf numFmtId="0" fontId="7" fillId="4" borderId="2" xfId="0" applyFont="1" applyFill="1" applyBorder="1" applyAlignment="1">
      <alignment vertical="center"/>
    </xf>
    <xf numFmtId="0" fontId="1" fillId="4" borderId="2" xfId="0" applyFont="1" applyFill="1" applyBorder="1" applyAlignment="1">
      <alignment vertical="center"/>
    </xf>
    <xf numFmtId="4" fontId="6" fillId="4" borderId="12" xfId="0" applyNumberFormat="1" applyFont="1" applyFill="1" applyBorder="1" applyAlignment="1">
      <alignment horizontal="right" vertical="center"/>
    </xf>
    <xf numFmtId="4" fontId="6" fillId="4" borderId="13" xfId="0" applyNumberFormat="1" applyFont="1" applyFill="1" applyBorder="1" applyAlignment="1">
      <alignment horizontal="right" vertical="center"/>
    </xf>
    <xf numFmtId="4" fontId="7" fillId="3" borderId="0" xfId="0" applyNumberFormat="1" applyFont="1" applyFill="1" applyBorder="1" applyAlignment="1">
      <alignment vertical="center"/>
    </xf>
    <xf numFmtId="0" fontId="2" fillId="0" borderId="0" xfId="0" applyFont="1" applyAlignment="1">
      <alignment horizontal="center"/>
    </xf>
    <xf numFmtId="4" fontId="1" fillId="0" borderId="0" xfId="0" applyNumberFormat="1" applyFont="1"/>
    <xf numFmtId="0" fontId="4" fillId="2" borderId="1" xfId="0" applyFont="1" applyFill="1" applyBorder="1" applyAlignment="1">
      <alignment vertical="center"/>
    </xf>
    <xf numFmtId="0" fontId="7" fillId="2" borderId="2" xfId="0" applyFont="1" applyFill="1" applyBorder="1" applyAlignment="1">
      <alignment vertical="center"/>
    </xf>
    <xf numFmtId="0" fontId="7" fillId="2" borderId="3" xfId="0" applyFont="1" applyFill="1" applyBorder="1" applyAlignment="1">
      <alignment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left"/>
    </xf>
    <xf numFmtId="0" fontId="3" fillId="0" borderId="7" xfId="0" applyFont="1" applyBorder="1" applyAlignment="1">
      <alignment horizontal="left"/>
    </xf>
    <xf numFmtId="0" fontId="3" fillId="0" borderId="7" xfId="0" applyFont="1" applyBorder="1"/>
    <xf numFmtId="164" fontId="3" fillId="0" borderId="8" xfId="0" applyNumberFormat="1" applyFont="1" applyBorder="1"/>
    <xf numFmtId="3" fontId="4" fillId="0" borderId="16" xfId="0" applyNumberFormat="1" applyFont="1" applyBorder="1" applyAlignment="1">
      <alignment horizontal="right"/>
    </xf>
    <xf numFmtId="3" fontId="3" fillId="0" borderId="8" xfId="0" applyNumberFormat="1" applyFont="1" applyBorder="1" applyAlignment="1">
      <alignment horizontal="right"/>
    </xf>
    <xf numFmtId="3" fontId="3" fillId="0" borderId="16" xfId="0" applyNumberFormat="1" applyFont="1" applyBorder="1" applyAlignment="1">
      <alignment horizontal="right"/>
    </xf>
    <xf numFmtId="165" fontId="1" fillId="0" borderId="17" xfId="0" applyNumberFormat="1" applyFont="1" applyBorder="1"/>
    <xf numFmtId="49" fontId="3" fillId="0" borderId="4" xfId="0" applyNumberFormat="1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3" fillId="0" borderId="0" xfId="0" applyFont="1" applyBorder="1"/>
    <xf numFmtId="164" fontId="3" fillId="0" borderId="5" xfId="0" applyNumberFormat="1" applyFont="1" applyBorder="1"/>
    <xf numFmtId="3" fontId="4" fillId="0" borderId="17" xfId="0" applyNumberFormat="1" applyFont="1" applyBorder="1" applyAlignment="1">
      <alignment horizontal="right"/>
    </xf>
    <xf numFmtId="3" fontId="3" fillId="0" borderId="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49" fontId="3" fillId="0" borderId="0" xfId="0" applyNumberFormat="1" applyFont="1" applyBorder="1" applyAlignment="1">
      <alignment horizontal="left"/>
    </xf>
    <xf numFmtId="3" fontId="3" fillId="0" borderId="19" xfId="0" applyNumberFormat="1" applyFont="1" applyBorder="1" applyAlignment="1">
      <alignment horizontal="right"/>
    </xf>
    <xf numFmtId="0" fontId="4" fillId="4" borderId="1" xfId="0" applyFont="1" applyFill="1" applyBorder="1" applyAlignment="1">
      <alignment vertical="center"/>
    </xf>
    <xf numFmtId="49" fontId="4" fillId="4" borderId="2" xfId="0" applyNumberFormat="1" applyFont="1" applyFill="1" applyBorder="1" applyAlignment="1">
      <alignment horizontal="left" vertical="center"/>
    </xf>
    <xf numFmtId="0" fontId="4" fillId="4" borderId="2" xfId="0" applyFont="1" applyFill="1" applyBorder="1" applyAlignment="1">
      <alignment vertical="center"/>
    </xf>
    <xf numFmtId="164" fontId="3" fillId="4" borderId="3" xfId="0" applyNumberFormat="1" applyFont="1" applyFill="1" applyBorder="1"/>
    <xf numFmtId="3" fontId="4" fillId="4" borderId="15" xfId="0" applyNumberFormat="1" applyFont="1" applyFill="1" applyBorder="1" applyAlignment="1">
      <alignment horizontal="right" vertical="center"/>
    </xf>
    <xf numFmtId="165" fontId="4" fillId="4" borderId="15" xfId="0" applyNumberFormat="1" applyFont="1" applyFill="1" applyBorder="1" applyAlignment="1">
      <alignment horizontal="right" vertical="center"/>
    </xf>
    <xf numFmtId="0" fontId="1" fillId="0" borderId="0" xfId="0" applyFont="1" applyAlignment="1">
      <alignment horizontal="left" vertical="top" wrapText="1"/>
    </xf>
    <xf numFmtId="0" fontId="4" fillId="2" borderId="15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vertical="center"/>
    </xf>
    <xf numFmtId="49" fontId="3" fillId="0" borderId="16" xfId="0" applyNumberFormat="1" applyFont="1" applyBorder="1" applyAlignment="1">
      <alignment horizontal="left"/>
    </xf>
    <xf numFmtId="0" fontId="3" fillId="0" borderId="6" xfId="0" applyFont="1" applyBorder="1" applyAlignment="1">
      <alignment horizontal="left"/>
    </xf>
    <xf numFmtId="49" fontId="3" fillId="0" borderId="17" xfId="0" applyNumberFormat="1" applyFont="1" applyBorder="1" applyAlignment="1">
      <alignment horizontal="left"/>
    </xf>
    <xf numFmtId="0" fontId="3" fillId="0" borderId="4" xfId="0" applyFont="1" applyBorder="1" applyAlignment="1">
      <alignment horizontal="left"/>
    </xf>
    <xf numFmtId="3" fontId="4" fillId="4" borderId="3" xfId="0" applyNumberFormat="1" applyFont="1" applyFill="1" applyBorder="1" applyAlignment="1">
      <alignment horizontal="right" vertical="center"/>
    </xf>
    <xf numFmtId="4" fontId="7" fillId="2" borderId="15" xfId="0" applyNumberFormat="1" applyFont="1" applyFill="1" applyBorder="1" applyAlignment="1">
      <alignment horizontal="center" vertical="center"/>
    </xf>
    <xf numFmtId="165" fontId="3" fillId="0" borderId="16" xfId="0" applyNumberFormat="1" applyFont="1" applyBorder="1"/>
    <xf numFmtId="165" fontId="3" fillId="0" borderId="17" xfId="0" applyNumberFormat="1" applyFont="1" applyBorder="1"/>
    <xf numFmtId="165" fontId="3" fillId="4" borderId="15" xfId="0" applyNumberFormat="1" applyFont="1" applyFill="1" applyBorder="1"/>
    <xf numFmtId="0" fontId="7" fillId="2" borderId="2" xfId="0" applyFont="1" applyFill="1" applyBorder="1" applyAlignment="1">
      <alignment vertical="center" wrapText="1"/>
    </xf>
    <xf numFmtId="0" fontId="7" fillId="2" borderId="2" xfId="0" applyFont="1" applyFill="1" applyBorder="1" applyAlignment="1">
      <alignment horizontal="center" vertical="center" wrapText="1"/>
    </xf>
    <xf numFmtId="164" fontId="3" fillId="0" borderId="7" xfId="0" applyNumberFormat="1" applyFont="1" applyBorder="1"/>
    <xf numFmtId="3" fontId="4" fillId="0" borderId="7" xfId="0" applyNumberFormat="1" applyFont="1" applyBorder="1" applyAlignment="1">
      <alignment horizontal="right"/>
    </xf>
    <xf numFmtId="164" fontId="3" fillId="0" borderId="0" xfId="0" applyNumberFormat="1" applyFont="1" applyBorder="1"/>
    <xf numFmtId="3" fontId="4" fillId="0" borderId="0" xfId="0" applyNumberFormat="1" applyFont="1" applyBorder="1" applyAlignment="1">
      <alignment horizontal="right"/>
    </xf>
    <xf numFmtId="164" fontId="3" fillId="4" borderId="2" xfId="0" applyNumberFormat="1" applyFont="1" applyFill="1" applyBorder="1"/>
    <xf numFmtId="3" fontId="4" fillId="4" borderId="2" xfId="0" applyNumberFormat="1" applyFont="1" applyFill="1" applyBorder="1" applyAlignment="1">
      <alignment horizontal="right" vertical="center"/>
    </xf>
    <xf numFmtId="0" fontId="2" fillId="0" borderId="10" xfId="0" applyFont="1" applyBorder="1" applyAlignment="1">
      <alignment horizontal="centerContinuous" vertical="top"/>
    </xf>
    <xf numFmtId="0" fontId="1" fillId="0" borderId="10" xfId="0" applyFont="1" applyBorder="1" applyAlignment="1">
      <alignment horizontal="centerContinuous"/>
    </xf>
    <xf numFmtId="0" fontId="7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4" xfId="0" applyFont="1" applyFill="1" applyBorder="1" applyAlignment="1">
      <alignment horizontal="left"/>
    </xf>
    <xf numFmtId="0" fontId="3" fillId="0" borderId="19" xfId="0" applyFont="1" applyBorder="1"/>
    <xf numFmtId="49" fontId="3" fillId="0" borderId="25" xfId="0" applyNumberFormat="1" applyFont="1" applyBorder="1" applyAlignment="1">
      <alignment horizontal="left"/>
    </xf>
    <xf numFmtId="0" fontId="1" fillId="0" borderId="26" xfId="0" applyFont="1" applyBorder="1"/>
    <xf numFmtId="0" fontId="3" fillId="0" borderId="3" xfId="0" applyFont="1" applyBorder="1"/>
    <xf numFmtId="0" fontId="3" fillId="0" borderId="2" xfId="0" applyFont="1" applyBorder="1"/>
    <xf numFmtId="0" fontId="3" fillId="0" borderId="15" xfId="0" applyFont="1" applyBorder="1"/>
    <xf numFmtId="0" fontId="3" fillId="0" borderId="27" xfId="0" applyFont="1" applyBorder="1" applyAlignment="1">
      <alignment horizontal="left"/>
    </xf>
    <xf numFmtId="0" fontId="7" fillId="0" borderId="26" xfId="0" applyFont="1" applyBorder="1"/>
    <xf numFmtId="49" fontId="3" fillId="0" borderId="27" xfId="0" applyNumberFormat="1" applyFont="1" applyBorder="1" applyAlignment="1">
      <alignment horizontal="left"/>
    </xf>
    <xf numFmtId="49" fontId="7" fillId="2" borderId="26" xfId="0" applyNumberFormat="1" applyFont="1" applyFill="1" applyBorder="1"/>
    <xf numFmtId="49" fontId="1" fillId="2" borderId="3" xfId="0" applyNumberFormat="1" applyFont="1" applyFill="1" applyBorder="1"/>
    <xf numFmtId="0" fontId="7" fillId="2" borderId="2" xfId="0" applyFont="1" applyFill="1" applyBorder="1"/>
    <xf numFmtId="0" fontId="1" fillId="2" borderId="2" xfId="0" applyFont="1" applyFill="1" applyBorder="1"/>
    <xf numFmtId="0" fontId="1" fillId="2" borderId="3" xfId="0" applyFont="1" applyFill="1" applyBorder="1"/>
    <xf numFmtId="0" fontId="3" fillId="0" borderId="15" xfId="0" applyFont="1" applyFill="1" applyBorder="1"/>
    <xf numFmtId="3" fontId="3" fillId="0" borderId="27" xfId="0" applyNumberFormat="1" applyFont="1" applyBorder="1" applyAlignment="1">
      <alignment horizontal="left"/>
    </xf>
    <xf numFmtId="0" fontId="1" fillId="0" borderId="0" xfId="0" applyFont="1" applyFill="1"/>
    <xf numFmtId="49" fontId="7" fillId="2" borderId="28" xfId="0" applyNumberFormat="1" applyFont="1" applyFill="1" applyBorder="1"/>
    <xf numFmtId="49" fontId="1" fillId="2" borderId="5" xfId="0" applyNumberFormat="1" applyFont="1" applyFill="1" applyBorder="1"/>
    <xf numFmtId="0" fontId="7" fillId="2" borderId="0" xfId="0" applyFont="1" applyFill="1" applyBorder="1"/>
    <xf numFmtId="0" fontId="1" fillId="2" borderId="0" xfId="0" applyFont="1" applyFill="1" applyBorder="1"/>
    <xf numFmtId="49" fontId="3" fillId="0" borderId="15" xfId="0" applyNumberFormat="1" applyFont="1" applyBorder="1" applyAlignment="1">
      <alignment horizontal="left"/>
    </xf>
    <xf numFmtId="0" fontId="3" fillId="0" borderId="29" xfId="0" applyFont="1" applyBorder="1"/>
    <xf numFmtId="0" fontId="3" fillId="0" borderId="15" xfId="0" applyNumberFormat="1" applyFont="1" applyBorder="1"/>
    <xf numFmtId="0" fontId="3" fillId="0" borderId="30" xfId="0" applyNumberFormat="1" applyFont="1" applyBorder="1" applyAlignment="1">
      <alignment horizontal="left"/>
    </xf>
    <xf numFmtId="0" fontId="1" fillId="0" borderId="0" xfId="0" applyNumberFormat="1" applyFont="1" applyBorder="1"/>
    <xf numFmtId="0" fontId="1" fillId="0" borderId="0" xfId="0" applyNumberFormat="1" applyFont="1"/>
    <xf numFmtId="0" fontId="3" fillId="0" borderId="30" xfId="0" applyFont="1" applyBorder="1" applyAlignment="1">
      <alignment horizontal="left"/>
    </xf>
    <xf numFmtId="0" fontId="1" fillId="0" borderId="0" xfId="0" applyFont="1" applyBorder="1"/>
    <xf numFmtId="0" fontId="3" fillId="0" borderId="15" xfId="0" applyFont="1" applyFill="1" applyBorder="1" applyAlignment="1"/>
    <xf numFmtId="0" fontId="3" fillId="0" borderId="30" xfId="0" applyFont="1" applyFill="1" applyBorder="1" applyAlignment="1"/>
    <xf numFmtId="0" fontId="1" fillId="0" borderId="0" xfId="0" applyFont="1" applyFill="1" applyBorder="1" applyAlignment="1"/>
    <xf numFmtId="0" fontId="3" fillId="0" borderId="15" xfId="0" applyFont="1" applyBorder="1" applyAlignment="1"/>
    <xf numFmtId="0" fontId="3" fillId="0" borderId="30" xfId="0" applyFont="1" applyBorder="1" applyAlignment="1"/>
    <xf numFmtId="3" fontId="1" fillId="0" borderId="0" xfId="0" applyNumberFormat="1" applyFont="1"/>
    <xf numFmtId="0" fontId="3" fillId="0" borderId="26" xfId="0" applyFont="1" applyBorder="1"/>
    <xf numFmtId="0" fontId="3" fillId="0" borderId="19" xfId="0" applyFont="1" applyBorder="1" applyAlignment="1">
      <alignment horizontal="left"/>
    </xf>
    <xf numFmtId="0" fontId="3" fillId="0" borderId="31" xfId="0" applyFont="1" applyBorder="1" applyAlignment="1">
      <alignment horizontal="left"/>
    </xf>
    <xf numFmtId="0" fontId="2" fillId="0" borderId="32" xfId="0" applyFont="1" applyBorder="1" applyAlignment="1">
      <alignment horizontal="centerContinuous" vertical="center"/>
    </xf>
    <xf numFmtId="0" fontId="6" fillId="0" borderId="33" xfId="0" applyFont="1" applyBorder="1" applyAlignment="1">
      <alignment horizontal="centerContinuous" vertical="center"/>
    </xf>
    <xf numFmtId="0" fontId="1" fillId="0" borderId="33" xfId="0" applyFont="1" applyBorder="1" applyAlignment="1">
      <alignment horizontal="centerContinuous" vertical="center"/>
    </xf>
    <xf numFmtId="0" fontId="1" fillId="0" borderId="34" xfId="0" applyFont="1" applyBorder="1" applyAlignment="1">
      <alignment horizontal="centerContinuous" vertical="center"/>
    </xf>
    <xf numFmtId="0" fontId="7" fillId="2" borderId="12" xfId="0" applyFont="1" applyFill="1" applyBorder="1" applyAlignment="1">
      <alignment horizontal="left"/>
    </xf>
    <xf numFmtId="0" fontId="1" fillId="2" borderId="13" xfId="0" applyFont="1" applyFill="1" applyBorder="1" applyAlignment="1">
      <alignment horizontal="left"/>
    </xf>
    <xf numFmtId="0" fontId="1" fillId="2" borderId="35" xfId="0" applyFont="1" applyFill="1" applyBorder="1" applyAlignment="1">
      <alignment horizontal="centerContinuous"/>
    </xf>
    <xf numFmtId="0" fontId="7" fillId="2" borderId="13" xfId="0" applyFont="1" applyFill="1" applyBorder="1" applyAlignment="1">
      <alignment horizontal="centerContinuous"/>
    </xf>
    <xf numFmtId="0" fontId="1" fillId="2" borderId="13" xfId="0" applyFont="1" applyFill="1" applyBorder="1" applyAlignment="1">
      <alignment horizontal="centerContinuous"/>
    </xf>
    <xf numFmtId="0" fontId="1" fillId="0" borderId="36" xfId="0" applyFont="1" applyBorder="1"/>
    <xf numFmtId="0" fontId="1" fillId="0" borderId="21" xfId="0" applyFont="1" applyBorder="1"/>
    <xf numFmtId="3" fontId="1" fillId="0" borderId="25" xfId="0" applyNumberFormat="1" applyFont="1" applyBorder="1"/>
    <xf numFmtId="0" fontId="1" fillId="0" borderId="22" xfId="0" applyFont="1" applyBorder="1"/>
    <xf numFmtId="3" fontId="1" fillId="0" borderId="24" xfId="0" applyNumberFormat="1" applyFont="1" applyBorder="1"/>
    <xf numFmtId="0" fontId="1" fillId="0" borderId="23" xfId="0" applyFont="1" applyBorder="1"/>
    <xf numFmtId="3" fontId="1" fillId="0" borderId="2" xfId="0" applyNumberFormat="1" applyFont="1" applyBorder="1"/>
    <xf numFmtId="0" fontId="1" fillId="0" borderId="3" xfId="0" applyFont="1" applyBorder="1"/>
    <xf numFmtId="0" fontId="1" fillId="0" borderId="37" xfId="0" applyFont="1" applyBorder="1"/>
    <xf numFmtId="0" fontId="1" fillId="0" borderId="21" xfId="0" applyFont="1" applyBorder="1" applyAlignment="1">
      <alignment shrinkToFit="1"/>
    </xf>
    <xf numFmtId="0" fontId="1" fillId="0" borderId="38" xfId="0" applyFont="1" applyBorder="1"/>
    <xf numFmtId="0" fontId="1" fillId="0" borderId="28" xfId="0" applyFont="1" applyBorder="1"/>
    <xf numFmtId="3" fontId="1" fillId="0" borderId="41" xfId="0" applyNumberFormat="1" applyFont="1" applyBorder="1"/>
    <xf numFmtId="0" fontId="1" fillId="0" borderId="39" xfId="0" applyFont="1" applyBorder="1"/>
    <xf numFmtId="3" fontId="1" fillId="0" borderId="42" xfId="0" applyNumberFormat="1" applyFont="1" applyBorder="1"/>
    <xf numFmtId="0" fontId="1" fillId="0" borderId="40" xfId="0" applyFont="1" applyBorder="1"/>
    <xf numFmtId="0" fontId="7" fillId="2" borderId="22" xfId="0" applyFont="1" applyFill="1" applyBorder="1"/>
    <xf numFmtId="0" fontId="7" fillId="2" borderId="24" xfId="0" applyFont="1" applyFill="1" applyBorder="1"/>
    <xf numFmtId="0" fontId="7" fillId="2" borderId="23" xfId="0" applyFont="1" applyFill="1" applyBorder="1"/>
    <xf numFmtId="0" fontId="7" fillId="2" borderId="43" xfId="0" applyFont="1" applyFill="1" applyBorder="1"/>
    <xf numFmtId="0" fontId="7" fillId="2" borderId="44" xfId="0" applyFont="1" applyFill="1" applyBorder="1"/>
    <xf numFmtId="0" fontId="1" fillId="0" borderId="5" xfId="0" applyFont="1" applyBorder="1"/>
    <xf numFmtId="0" fontId="1" fillId="0" borderId="4" xfId="0" applyFont="1" applyBorder="1"/>
    <xf numFmtId="0" fontId="1" fillId="0" borderId="45" xfId="0" applyFont="1" applyBorder="1"/>
    <xf numFmtId="0" fontId="1" fillId="0" borderId="0" xfId="0" applyFont="1" applyBorder="1" applyAlignment="1">
      <alignment horizontal="right"/>
    </xf>
    <xf numFmtId="166" fontId="1" fillId="0" borderId="0" xfId="0" applyNumberFormat="1" applyFont="1" applyBorder="1"/>
    <xf numFmtId="0" fontId="1" fillId="0" borderId="0" xfId="0" applyFont="1" applyFill="1" applyBorder="1"/>
    <xf numFmtId="0" fontId="1" fillId="0" borderId="18" xfId="0" applyFont="1" applyBorder="1"/>
    <xf numFmtId="0" fontId="1" fillId="0" borderId="20" xfId="0" applyFont="1" applyBorder="1"/>
    <xf numFmtId="0" fontId="1" fillId="0" borderId="46" xfId="0" applyFont="1" applyBorder="1"/>
    <xf numFmtId="0" fontId="1" fillId="0" borderId="7" xfId="0" applyFont="1" applyBorder="1"/>
    <xf numFmtId="165" fontId="1" fillId="0" borderId="8" xfId="0" applyNumberFormat="1" applyFont="1" applyBorder="1" applyAlignment="1">
      <alignment horizontal="right"/>
    </xf>
    <xf numFmtId="0" fontId="1" fillId="0" borderId="8" xfId="0" applyFont="1" applyBorder="1"/>
    <xf numFmtId="0" fontId="1" fillId="0" borderId="2" xfId="0" applyFont="1" applyBorder="1"/>
    <xf numFmtId="165" fontId="1" fillId="0" borderId="3" xfId="0" applyNumberFormat="1" applyFont="1" applyBorder="1" applyAlignment="1">
      <alignment horizontal="right"/>
    </xf>
    <xf numFmtId="0" fontId="6" fillId="2" borderId="39" xfId="0" applyFont="1" applyFill="1" applyBorder="1"/>
    <xf numFmtId="0" fontId="6" fillId="2" borderId="42" xfId="0" applyFont="1" applyFill="1" applyBorder="1"/>
    <xf numFmtId="0" fontId="6" fillId="2" borderId="40" xfId="0" applyFont="1" applyFill="1" applyBorder="1"/>
    <xf numFmtId="0" fontId="6" fillId="0" borderId="0" xfId="0" applyFont="1"/>
    <xf numFmtId="0" fontId="1" fillId="0" borderId="0" xfId="0" applyFont="1" applyAlignment="1">
      <alignment vertical="justify"/>
    </xf>
    <xf numFmtId="0" fontId="7" fillId="0" borderId="51" xfId="1" applyFont="1" applyBorder="1"/>
    <xf numFmtId="0" fontId="1" fillId="0" borderId="51" xfId="1" applyFont="1" applyBorder="1"/>
    <xf numFmtId="0" fontId="1" fillId="0" borderId="51" xfId="1" applyFont="1" applyBorder="1" applyAlignment="1">
      <alignment horizontal="right"/>
    </xf>
    <xf numFmtId="0" fontId="1" fillId="0" borderId="52" xfId="1" applyFont="1" applyBorder="1"/>
    <xf numFmtId="0" fontId="1" fillId="0" borderId="51" xfId="0" applyNumberFormat="1" applyFont="1" applyBorder="1" applyAlignment="1">
      <alignment horizontal="left"/>
    </xf>
    <xf numFmtId="0" fontId="1" fillId="0" borderId="53" xfId="0" applyNumberFormat="1" applyFont="1" applyBorder="1"/>
    <xf numFmtId="0" fontId="7" fillId="0" borderId="56" xfId="1" applyFont="1" applyBorder="1"/>
    <xf numFmtId="0" fontId="1" fillId="0" borderId="56" xfId="1" applyFont="1" applyBorder="1"/>
    <xf numFmtId="0" fontId="1" fillId="0" borderId="56" xfId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7" fillId="2" borderId="12" xfId="0" applyNumberFormat="1" applyFont="1" applyFill="1" applyBorder="1" applyAlignment="1">
      <alignment horizontal="center"/>
    </xf>
    <xf numFmtId="0" fontId="7" fillId="2" borderId="13" xfId="0" applyFont="1" applyFill="1" applyBorder="1" applyAlignment="1">
      <alignment horizontal="center"/>
    </xf>
    <xf numFmtId="0" fontId="7" fillId="2" borderId="35" xfId="0" applyFont="1" applyFill="1" applyBorder="1" applyAlignment="1">
      <alignment horizontal="center"/>
    </xf>
    <xf numFmtId="0" fontId="7" fillId="2" borderId="14" xfId="0" applyFont="1" applyFill="1" applyBorder="1" applyAlignment="1">
      <alignment horizontal="center"/>
    </xf>
    <xf numFmtId="0" fontId="7" fillId="2" borderId="59" xfId="0" applyFont="1" applyFill="1" applyBorder="1" applyAlignment="1">
      <alignment horizontal="center"/>
    </xf>
    <xf numFmtId="0" fontId="7" fillId="2" borderId="60" xfId="0" applyFont="1" applyFill="1" applyBorder="1" applyAlignment="1">
      <alignment horizontal="center"/>
    </xf>
    <xf numFmtId="3" fontId="1" fillId="0" borderId="45" xfId="0" applyNumberFormat="1" applyFont="1" applyBorder="1"/>
    <xf numFmtId="0" fontId="7" fillId="2" borderId="12" xfId="0" applyFont="1" applyFill="1" applyBorder="1"/>
    <xf numFmtId="0" fontId="7" fillId="2" borderId="13" xfId="0" applyFont="1" applyFill="1" applyBorder="1"/>
    <xf numFmtId="3" fontId="7" fillId="2" borderId="35" xfId="0" applyNumberFormat="1" applyFont="1" applyFill="1" applyBorder="1"/>
    <xf numFmtId="3" fontId="7" fillId="2" borderId="14" xfId="0" applyNumberFormat="1" applyFont="1" applyFill="1" applyBorder="1"/>
    <xf numFmtId="3" fontId="7" fillId="2" borderId="59" xfId="0" applyNumberFormat="1" applyFont="1" applyFill="1" applyBorder="1"/>
    <xf numFmtId="3" fontId="7" fillId="2" borderId="60" xfId="0" applyNumberFormat="1" applyFont="1" applyFill="1" applyBorder="1"/>
    <xf numFmtId="3" fontId="2" fillId="0" borderId="0" xfId="0" applyNumberFormat="1" applyFont="1" applyAlignment="1">
      <alignment horizontal="centerContinuous"/>
    </xf>
    <xf numFmtId="0" fontId="1" fillId="2" borderId="44" xfId="0" applyFont="1" applyFill="1" applyBorder="1"/>
    <xf numFmtId="0" fontId="7" fillId="2" borderId="62" xfId="0" applyFont="1" applyFill="1" applyBorder="1" applyAlignment="1">
      <alignment horizontal="right"/>
    </xf>
    <xf numFmtId="0" fontId="7" fillId="2" borderId="24" xfId="0" applyFont="1" applyFill="1" applyBorder="1" applyAlignment="1">
      <alignment horizontal="right"/>
    </xf>
    <xf numFmtId="0" fontId="7" fillId="2" borderId="23" xfId="0" applyFont="1" applyFill="1" applyBorder="1" applyAlignment="1">
      <alignment horizontal="center"/>
    </xf>
    <xf numFmtId="4" fontId="4" fillId="2" borderId="24" xfId="0" applyNumberFormat="1" applyFont="1" applyFill="1" applyBorder="1" applyAlignment="1">
      <alignment horizontal="right"/>
    </xf>
    <xf numFmtId="4" fontId="4" fillId="2" borderId="44" xfId="0" applyNumberFormat="1" applyFont="1" applyFill="1" applyBorder="1" applyAlignment="1">
      <alignment horizontal="right"/>
    </xf>
    <xf numFmtId="0" fontId="1" fillId="0" borderId="31" xfId="0" applyFont="1" applyBorder="1"/>
    <xf numFmtId="3" fontId="1" fillId="0" borderId="37" xfId="0" applyNumberFormat="1" applyFont="1" applyBorder="1" applyAlignment="1">
      <alignment horizontal="right"/>
    </xf>
    <xf numFmtId="165" fontId="1" fillId="0" borderId="15" xfId="0" applyNumberFormat="1" applyFont="1" applyBorder="1" applyAlignment="1">
      <alignment horizontal="right"/>
    </xf>
    <xf numFmtId="3" fontId="1" fillId="0" borderId="18" xfId="0" applyNumberFormat="1" applyFont="1" applyBorder="1" applyAlignment="1">
      <alignment horizontal="right"/>
    </xf>
    <xf numFmtId="4" fontId="1" fillId="0" borderId="21" xfId="0" applyNumberFormat="1" applyFont="1" applyBorder="1" applyAlignment="1">
      <alignment horizontal="right"/>
    </xf>
    <xf numFmtId="3" fontId="1" fillId="0" borderId="31" xfId="0" applyNumberFormat="1" applyFont="1" applyBorder="1" applyAlignment="1">
      <alignment horizontal="right"/>
    </xf>
    <xf numFmtId="0" fontId="1" fillId="2" borderId="39" xfId="0" applyFont="1" applyFill="1" applyBorder="1"/>
    <xf numFmtId="0" fontId="7" fillId="2" borderId="42" xfId="0" applyFont="1" applyFill="1" applyBorder="1"/>
    <xf numFmtId="0" fontId="1" fillId="2" borderId="42" xfId="0" applyFont="1" applyFill="1" applyBorder="1"/>
    <xf numFmtId="4" fontId="1" fillId="2" borderId="48" xfId="0" applyNumberFormat="1" applyFont="1" applyFill="1" applyBorder="1"/>
    <xf numFmtId="4" fontId="1" fillId="2" borderId="39" xfId="0" applyNumberFormat="1" applyFont="1" applyFill="1" applyBorder="1"/>
    <xf numFmtId="4" fontId="1" fillId="2" borderId="42" xfId="0" applyNumberFormat="1" applyFont="1" applyFill="1" applyBorder="1"/>
    <xf numFmtId="3" fontId="3" fillId="0" borderId="0" xfId="0" applyNumberFormat="1" applyFont="1"/>
    <xf numFmtId="4" fontId="3" fillId="0" borderId="0" xfId="0" applyNumberFormat="1" applyFont="1"/>
    <xf numFmtId="0" fontId="1" fillId="0" borderId="0" xfId="1" applyFont="1"/>
    <xf numFmtId="0" fontId="11" fillId="0" borderId="0" xfId="1" applyFont="1" applyAlignment="1">
      <alignment horizontal="centerContinuous"/>
    </xf>
    <xf numFmtId="0" fontId="12" fillId="0" borderId="0" xfId="1" applyFont="1" applyAlignment="1">
      <alignment horizontal="centerContinuous"/>
    </xf>
    <xf numFmtId="0" fontId="12" fillId="0" borderId="0" xfId="1" applyFont="1" applyAlignment="1">
      <alignment horizontal="right"/>
    </xf>
    <xf numFmtId="0" fontId="3" fillId="0" borderId="52" xfId="1" applyFont="1" applyBorder="1" applyAlignment="1">
      <alignment horizontal="right"/>
    </xf>
    <xf numFmtId="0" fontId="1" fillId="0" borderId="51" xfId="1" applyFont="1" applyBorder="1" applyAlignment="1">
      <alignment horizontal="left"/>
    </xf>
    <xf numFmtId="0" fontId="1" fillId="0" borderId="53" xfId="1" applyFont="1" applyBorder="1"/>
    <xf numFmtId="0" fontId="3" fillId="0" borderId="0" xfId="1" applyFont="1"/>
    <xf numFmtId="0" fontId="1" fillId="0" borderId="0" xfId="1" applyFont="1" applyAlignment="1">
      <alignment horizontal="right"/>
    </xf>
    <xf numFmtId="0" fontId="1" fillId="0" borderId="0" xfId="1" applyFont="1" applyAlignment="1"/>
    <xf numFmtId="49" fontId="3" fillId="2" borderId="15" xfId="1" applyNumberFormat="1" applyFont="1" applyFill="1" applyBorder="1"/>
    <xf numFmtId="0" fontId="3" fillId="2" borderId="3" xfId="1" applyFont="1" applyFill="1" applyBorder="1" applyAlignment="1">
      <alignment horizontal="center"/>
    </xf>
    <xf numFmtId="0" fontId="3" fillId="2" borderId="3" xfId="1" applyNumberFormat="1" applyFont="1" applyFill="1" applyBorder="1" applyAlignment="1">
      <alignment horizontal="center"/>
    </xf>
    <xf numFmtId="0" fontId="3" fillId="2" borderId="15" xfId="1" applyFont="1" applyFill="1" applyBorder="1" applyAlignment="1">
      <alignment horizontal="center"/>
    </xf>
    <xf numFmtId="0" fontId="3" fillId="2" borderId="15" xfId="1" applyFont="1" applyFill="1" applyBorder="1" applyAlignment="1">
      <alignment horizontal="center" wrapText="1"/>
    </xf>
    <xf numFmtId="0" fontId="7" fillId="0" borderId="17" xfId="1" applyFont="1" applyBorder="1" applyAlignment="1">
      <alignment horizontal="center"/>
    </xf>
    <xf numFmtId="49" fontId="7" fillId="0" borderId="17" xfId="1" applyNumberFormat="1" applyFont="1" applyBorder="1" applyAlignment="1">
      <alignment horizontal="left"/>
    </xf>
    <xf numFmtId="0" fontId="7" fillId="0" borderId="1" xfId="1" applyFont="1" applyBorder="1"/>
    <xf numFmtId="0" fontId="1" fillId="0" borderId="2" xfId="1" applyFont="1" applyBorder="1" applyAlignment="1">
      <alignment horizontal="center"/>
    </xf>
    <xf numFmtId="0" fontId="1" fillId="0" borderId="2" xfId="1" applyNumberFormat="1" applyFont="1" applyBorder="1" applyAlignment="1">
      <alignment horizontal="right"/>
    </xf>
    <xf numFmtId="0" fontId="1" fillId="0" borderId="3" xfId="1" applyNumberFormat="1" applyFont="1" applyBorder="1"/>
    <xf numFmtId="0" fontId="1" fillId="0" borderId="6" xfId="1" applyNumberFormat="1" applyFont="1" applyFill="1" applyBorder="1"/>
    <xf numFmtId="0" fontId="1" fillId="0" borderId="8" xfId="1" applyNumberFormat="1" applyFont="1" applyFill="1" applyBorder="1"/>
    <xf numFmtId="0" fontId="1" fillId="0" borderId="6" xfId="1" applyFont="1" applyFill="1" applyBorder="1"/>
    <xf numFmtId="0" fontId="1" fillId="0" borderId="8" xfId="1" applyFont="1" applyFill="1" applyBorder="1"/>
    <xf numFmtId="0" fontId="13" fillId="0" borderId="0" xfId="1" applyFont="1"/>
    <xf numFmtId="0" fontId="8" fillId="0" borderId="16" xfId="1" applyFont="1" applyBorder="1" applyAlignment="1">
      <alignment horizontal="center" vertical="top"/>
    </xf>
    <xf numFmtId="49" fontId="8" fillId="0" borderId="16" xfId="1" applyNumberFormat="1" applyFont="1" applyBorder="1" applyAlignment="1">
      <alignment horizontal="left" vertical="top"/>
    </xf>
    <xf numFmtId="0" fontId="8" fillId="0" borderId="16" xfId="1" applyFont="1" applyBorder="1" applyAlignment="1">
      <alignment vertical="top" wrapText="1"/>
    </xf>
    <xf numFmtId="49" fontId="8" fillId="0" borderId="16" xfId="1" applyNumberFormat="1" applyFont="1" applyBorder="1" applyAlignment="1">
      <alignment horizontal="center" shrinkToFit="1"/>
    </xf>
    <xf numFmtId="4" fontId="8" fillId="0" borderId="16" xfId="1" applyNumberFormat="1" applyFont="1" applyBorder="1" applyAlignment="1">
      <alignment horizontal="right"/>
    </xf>
    <xf numFmtId="4" fontId="8" fillId="0" borderId="16" xfId="1" applyNumberFormat="1" applyFont="1" applyBorder="1"/>
    <xf numFmtId="168" fontId="8" fillId="0" borderId="16" xfId="1" applyNumberFormat="1" applyFont="1" applyBorder="1"/>
    <xf numFmtId="4" fontId="8" fillId="0" borderId="8" xfId="1" applyNumberFormat="1" applyFont="1" applyBorder="1"/>
    <xf numFmtId="0" fontId="3" fillId="0" borderId="17" xfId="1" applyFont="1" applyBorder="1" applyAlignment="1">
      <alignment horizontal="center"/>
    </xf>
    <xf numFmtId="4" fontId="1" fillId="0" borderId="5" xfId="1" applyNumberFormat="1" applyFont="1" applyBorder="1"/>
    <xf numFmtId="0" fontId="14" fillId="0" borderId="0" xfId="1" applyFont="1" applyAlignment="1">
      <alignment wrapText="1"/>
    </xf>
    <xf numFmtId="49" fontId="3" fillId="0" borderId="17" xfId="1" applyNumberFormat="1" applyFont="1" applyBorder="1" applyAlignment="1">
      <alignment horizontal="right"/>
    </xf>
    <xf numFmtId="4" fontId="15" fillId="6" borderId="65" xfId="1" applyNumberFormat="1" applyFont="1" applyFill="1" applyBorder="1" applyAlignment="1">
      <alignment horizontal="right" wrapText="1"/>
    </xf>
    <xf numFmtId="0" fontId="15" fillId="6" borderId="4" xfId="1" applyFont="1" applyFill="1" applyBorder="1" applyAlignment="1">
      <alignment horizontal="left" wrapText="1"/>
    </xf>
    <xf numFmtId="0" fontId="15" fillId="0" borderId="5" xfId="0" applyFont="1" applyBorder="1" applyAlignment="1">
      <alignment horizontal="right"/>
    </xf>
    <xf numFmtId="0" fontId="1" fillId="0" borderId="4" xfId="1" applyFont="1" applyBorder="1"/>
    <xf numFmtId="0" fontId="1" fillId="0" borderId="0" xfId="1" applyFont="1" applyBorder="1"/>
    <xf numFmtId="0" fontId="1" fillId="2" borderId="15" xfId="1" applyFont="1" applyFill="1" applyBorder="1" applyAlignment="1">
      <alignment horizontal="center"/>
    </xf>
    <xf numFmtId="49" fontId="17" fillId="2" borderId="15" xfId="1" applyNumberFormat="1" applyFont="1" applyFill="1" applyBorder="1" applyAlignment="1">
      <alignment horizontal="left"/>
    </xf>
    <xf numFmtId="0" fontId="17" fillId="2" borderId="1" xfId="1" applyFont="1" applyFill="1" applyBorder="1"/>
    <xf numFmtId="0" fontId="1" fillId="2" borderId="2" xfId="1" applyFont="1" applyFill="1" applyBorder="1" applyAlignment="1">
      <alignment horizontal="center"/>
    </xf>
    <xf numFmtId="4" fontId="1" fillId="2" borderId="2" xfId="1" applyNumberFormat="1" applyFont="1" applyFill="1" applyBorder="1" applyAlignment="1">
      <alignment horizontal="right"/>
    </xf>
    <xf numFmtId="4" fontId="1" fillId="2" borderId="3" xfId="1" applyNumberFormat="1" applyFont="1" applyFill="1" applyBorder="1" applyAlignment="1">
      <alignment horizontal="right"/>
    </xf>
    <xf numFmtId="4" fontId="7" fillId="2" borderId="15" xfId="1" applyNumberFormat="1" applyFont="1" applyFill="1" applyBorder="1"/>
    <xf numFmtId="0" fontId="1" fillId="2" borderId="2" xfId="1" applyFont="1" applyFill="1" applyBorder="1"/>
    <xf numFmtId="4" fontId="7" fillId="2" borderId="3" xfId="1" applyNumberFormat="1" applyFont="1" applyFill="1" applyBorder="1"/>
    <xf numFmtId="3" fontId="1" fillId="0" borderId="0" xfId="1" applyNumberFormat="1" applyFont="1"/>
    <xf numFmtId="0" fontId="18" fillId="0" borderId="0" xfId="1" applyFont="1" applyAlignment="1"/>
    <xf numFmtId="0" fontId="19" fillId="0" borderId="0" xfId="1" applyFont="1" applyBorder="1"/>
    <xf numFmtId="3" fontId="19" fillId="0" borderId="0" xfId="1" applyNumberFormat="1" applyFont="1" applyBorder="1" applyAlignment="1">
      <alignment horizontal="right"/>
    </xf>
    <xf numFmtId="4" fontId="19" fillId="0" borderId="0" xfId="1" applyNumberFormat="1" applyFont="1" applyBorder="1"/>
    <xf numFmtId="0" fontId="18" fillId="0" borderId="0" xfId="1" applyFont="1" applyBorder="1" applyAlignment="1"/>
    <xf numFmtId="0" fontId="1" fillId="0" borderId="0" xfId="1" applyFont="1" applyBorder="1" applyAlignment="1">
      <alignment horizontal="right"/>
    </xf>
    <xf numFmtId="49" fontId="3" fillId="0" borderId="28" xfId="0" applyNumberFormat="1" applyFont="1" applyBorder="1"/>
    <xf numFmtId="3" fontId="1" fillId="0" borderId="5" xfId="0" applyNumberFormat="1" applyFont="1" applyBorder="1"/>
    <xf numFmtId="3" fontId="1" fillId="0" borderId="17" xfId="0" applyNumberFormat="1" applyFont="1" applyBorder="1"/>
    <xf numFmtId="3" fontId="1" fillId="0" borderId="61" xfId="0" applyNumberFormat="1" applyFont="1" applyBorder="1"/>
    <xf numFmtId="46" fontId="14" fillId="0" borderId="0" xfId="1" applyNumberFormat="1" applyFont="1" applyAlignment="1">
      <alignment wrapText="1"/>
    </xf>
    <xf numFmtId="3" fontId="14" fillId="0" borderId="0" xfId="1" applyNumberFormat="1" applyFont="1" applyAlignment="1">
      <alignment wrapText="1"/>
    </xf>
    <xf numFmtId="3" fontId="3" fillId="0" borderId="7" xfId="0" applyNumberFormat="1" applyFont="1" applyBorder="1" applyAlignment="1">
      <alignment horizontal="right"/>
    </xf>
    <xf numFmtId="0" fontId="7" fillId="2" borderId="16" xfId="0" applyFont="1" applyFill="1" applyBorder="1" applyAlignment="1">
      <alignment horizontal="center" vertical="center" wrapText="1"/>
    </xf>
    <xf numFmtId="3" fontId="4" fillId="4" borderId="19" xfId="0" applyNumberFormat="1" applyFont="1" applyFill="1" applyBorder="1" applyAlignment="1">
      <alignment horizontal="right" vertical="center"/>
    </xf>
    <xf numFmtId="4" fontId="1" fillId="0" borderId="7" xfId="0" applyNumberFormat="1" applyFont="1" applyBorder="1" applyAlignment="1">
      <alignment horizontal="right" vertical="center"/>
    </xf>
    <xf numFmtId="4" fontId="1" fillId="0" borderId="8" xfId="0" applyNumberFormat="1" applyFont="1" applyBorder="1" applyAlignment="1">
      <alignment horizontal="right" vertical="center"/>
    </xf>
    <xf numFmtId="4" fontId="1" fillId="0" borderId="0" xfId="0" applyNumberFormat="1" applyFont="1" applyBorder="1" applyAlignment="1">
      <alignment horizontal="right" vertical="center"/>
    </xf>
    <xf numFmtId="4" fontId="1" fillId="0" borderId="5" xfId="0" applyNumberFormat="1" applyFont="1" applyBorder="1" applyAlignment="1">
      <alignment horizontal="right" vertical="center"/>
    </xf>
    <xf numFmtId="4" fontId="1" fillId="0" borderId="10" xfId="0" applyNumberFormat="1" applyFont="1" applyBorder="1" applyAlignment="1">
      <alignment horizontal="right" vertical="center"/>
    </xf>
    <xf numFmtId="4" fontId="1" fillId="0" borderId="11" xfId="0" applyNumberFormat="1" applyFont="1" applyBorder="1" applyAlignment="1">
      <alignment horizontal="right" vertical="center"/>
    </xf>
    <xf numFmtId="3" fontId="6" fillId="5" borderId="13" xfId="0" applyNumberFormat="1" applyFont="1" applyFill="1" applyBorder="1" applyAlignment="1">
      <alignment horizontal="right" vertical="center"/>
    </xf>
    <xf numFmtId="3" fontId="6" fillId="5" borderId="14" xfId="0" applyNumberFormat="1" applyFont="1" applyFill="1" applyBorder="1" applyAlignment="1">
      <alignment horizontal="right" vertical="center"/>
    </xf>
    <xf numFmtId="0" fontId="1" fillId="0" borderId="0" xfId="0" applyFont="1" applyAlignment="1">
      <alignment horizontal="left" wrapText="1"/>
    </xf>
    <xf numFmtId="167" fontId="1" fillId="0" borderId="1" xfId="0" applyNumberFormat="1" applyFont="1" applyBorder="1" applyAlignment="1">
      <alignment horizontal="right" indent="2"/>
    </xf>
    <xf numFmtId="167" fontId="1" fillId="0" borderId="30" xfId="0" applyNumberFormat="1" applyFont="1" applyBorder="1" applyAlignment="1">
      <alignment horizontal="right" indent="2"/>
    </xf>
    <xf numFmtId="167" fontId="6" fillId="2" borderId="47" xfId="0" applyNumberFormat="1" applyFont="1" applyFill="1" applyBorder="1" applyAlignment="1">
      <alignment horizontal="right" indent="2"/>
    </xf>
    <xf numFmtId="167" fontId="6" fillId="2" borderId="48" xfId="0" applyNumberFormat="1" applyFont="1" applyFill="1" applyBorder="1" applyAlignment="1">
      <alignment horizontal="right" indent="2"/>
    </xf>
    <xf numFmtId="0" fontId="8" fillId="0" borderId="0" xfId="0" applyFont="1" applyAlignment="1">
      <alignment horizontal="left" vertical="top" wrapText="1"/>
    </xf>
    <xf numFmtId="0" fontId="1" fillId="0" borderId="39" xfId="0" applyFont="1" applyBorder="1" applyAlignment="1">
      <alignment horizontal="center" shrinkToFit="1"/>
    </xf>
    <xf numFmtId="0" fontId="1" fillId="0" borderId="40" xfId="0" applyFont="1" applyBorder="1" applyAlignment="1">
      <alignment horizontal="center" shrinkToFit="1"/>
    </xf>
    <xf numFmtId="0" fontId="3" fillId="0" borderId="15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1" fillId="0" borderId="49" xfId="1" applyFont="1" applyBorder="1" applyAlignment="1">
      <alignment horizontal="center"/>
    </xf>
    <xf numFmtId="0" fontId="1" fillId="0" borderId="50" xfId="1" applyFont="1" applyBorder="1" applyAlignment="1">
      <alignment horizontal="center"/>
    </xf>
    <xf numFmtId="0" fontId="1" fillId="0" borderId="54" xfId="1" applyFont="1" applyBorder="1" applyAlignment="1">
      <alignment horizontal="center"/>
    </xf>
    <xf numFmtId="0" fontId="1" fillId="0" borderId="55" xfId="1" applyFont="1" applyBorder="1" applyAlignment="1">
      <alignment horizontal="center"/>
    </xf>
    <xf numFmtId="0" fontId="1" fillId="0" borderId="57" xfId="1" applyFont="1" applyBorder="1" applyAlignment="1">
      <alignment horizontal="left"/>
    </xf>
    <xf numFmtId="0" fontId="1" fillId="0" borderId="56" xfId="1" applyFont="1" applyBorder="1" applyAlignment="1">
      <alignment horizontal="left"/>
    </xf>
    <xf numFmtId="0" fontId="1" fillId="0" borderId="58" xfId="1" applyFont="1" applyBorder="1" applyAlignment="1">
      <alignment horizontal="left"/>
    </xf>
    <xf numFmtId="3" fontId="7" fillId="2" borderId="42" xfId="0" applyNumberFormat="1" applyFont="1" applyFill="1" applyBorder="1" applyAlignment="1">
      <alignment horizontal="right"/>
    </xf>
    <xf numFmtId="3" fontId="7" fillId="2" borderId="48" xfId="0" applyNumberFormat="1" applyFont="1" applyFill="1" applyBorder="1" applyAlignment="1">
      <alignment horizontal="right"/>
    </xf>
    <xf numFmtId="0" fontId="10" fillId="0" borderId="0" xfId="1" applyFont="1" applyAlignment="1">
      <alignment horizontal="center"/>
    </xf>
    <xf numFmtId="49" fontId="1" fillId="0" borderId="54" xfId="1" applyNumberFormat="1" applyFont="1" applyBorder="1" applyAlignment="1">
      <alignment horizontal="center"/>
    </xf>
    <xf numFmtId="0" fontId="1" fillId="0" borderId="57" xfId="1" applyFont="1" applyBorder="1" applyAlignment="1">
      <alignment horizontal="center" shrinkToFit="1"/>
    </xf>
    <xf numFmtId="0" fontId="1" fillId="0" borderId="56" xfId="1" applyFont="1" applyBorder="1" applyAlignment="1">
      <alignment horizontal="center" shrinkToFit="1"/>
    </xf>
    <xf numFmtId="0" fontId="1" fillId="0" borderId="58" xfId="1" applyFont="1" applyBorder="1" applyAlignment="1">
      <alignment horizontal="center" shrinkToFit="1"/>
    </xf>
    <xf numFmtId="49" fontId="15" fillId="6" borderId="63" xfId="1" applyNumberFormat="1" applyFont="1" applyFill="1" applyBorder="1" applyAlignment="1">
      <alignment horizontal="left" wrapText="1"/>
    </xf>
    <xf numFmtId="49" fontId="16" fillId="0" borderId="64" xfId="0" applyNumberFormat="1" applyFont="1" applyBorder="1" applyAlignment="1">
      <alignment horizontal="left" wrapText="1"/>
    </xf>
    <xf numFmtId="0" fontId="1" fillId="7" borderId="0" xfId="0" applyFont="1" applyFill="1"/>
    <xf numFmtId="0" fontId="20" fillId="7" borderId="0" xfId="0" applyFont="1" applyFill="1"/>
    <xf numFmtId="0" fontId="21" fillId="8" borderId="0" xfId="0" applyFont="1" applyFill="1" applyAlignment="1">
      <alignment horizontal="left" vertical="center"/>
    </xf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5112">
    <pageSetUpPr fitToPage="1"/>
  </sheetPr>
  <dimension ref="A1:O123"/>
  <sheetViews>
    <sheetView showGridLines="0" tabSelected="1" topLeftCell="B1" zoomScale="90" zoomScaleNormal="90" zoomScaleSheetLayoutView="75" workbookViewId="0">
      <selection activeCell="L97" sqref="L97"/>
    </sheetView>
  </sheetViews>
  <sheetFormatPr defaultColWidth="9.109375" defaultRowHeight="13.2"/>
  <cols>
    <col min="1" max="1" width="0.5546875" style="1" hidden="1" customWidth="1"/>
    <col min="2" max="2" width="7.109375" style="1" customWidth="1"/>
    <col min="3" max="3" width="9.109375" style="1"/>
    <col min="4" max="4" width="19.6640625" style="1" customWidth="1"/>
    <col min="5" max="5" width="6.88671875" style="1" customWidth="1"/>
    <col min="6" max="6" width="13.109375" style="1" customWidth="1"/>
    <col min="7" max="7" width="12.44140625" style="2" customWidth="1"/>
    <col min="8" max="8" width="13.5546875" style="1" customWidth="1"/>
    <col min="9" max="10" width="11.44140625" style="2" customWidth="1"/>
    <col min="11" max="15" width="10.6640625" style="1" customWidth="1"/>
    <col min="16" max="16384" width="9.109375" style="1"/>
  </cols>
  <sheetData>
    <row r="1" spans="2:15" ht="12" customHeight="1"/>
    <row r="2" spans="2:15" ht="17.25" customHeight="1">
      <c r="B2" s="3"/>
      <c r="C2" s="4" t="s">
        <v>0</v>
      </c>
      <c r="E2" s="5"/>
      <c r="F2" s="4"/>
      <c r="G2" s="6"/>
      <c r="H2" s="7" t="s">
        <v>1</v>
      </c>
      <c r="I2" s="8">
        <f ca="1">TODAY()</f>
        <v>44818</v>
      </c>
      <c r="K2" s="3"/>
    </row>
    <row r="3" spans="2:15" ht="6" customHeight="1">
      <c r="C3" s="9"/>
      <c r="D3" s="10" t="s">
        <v>2</v>
      </c>
    </row>
    <row r="4" spans="2:15" ht="4.5" customHeight="1"/>
    <row r="5" spans="2:15" ht="13.5" customHeight="1">
      <c r="C5" s="11" t="s">
        <v>3</v>
      </c>
      <c r="D5" s="12" t="s">
        <v>104</v>
      </c>
      <c r="E5" s="13" t="s">
        <v>2088</v>
      </c>
      <c r="F5" s="14"/>
      <c r="G5" s="15"/>
      <c r="H5" s="14"/>
      <c r="I5" s="15"/>
      <c r="O5" s="8"/>
    </row>
    <row r="7" spans="2:15">
      <c r="C7" s="16" t="s">
        <v>4</v>
      </c>
      <c r="D7" s="17" t="s">
        <v>2086</v>
      </c>
      <c r="H7" s="18" t="s">
        <v>5</v>
      </c>
      <c r="J7" s="17"/>
      <c r="K7" s="17"/>
    </row>
    <row r="8" spans="2:15">
      <c r="D8" s="17"/>
      <c r="H8" s="18" t="s">
        <v>6</v>
      </c>
      <c r="J8" s="17"/>
      <c r="K8" s="17"/>
    </row>
    <row r="9" spans="2:15">
      <c r="C9" s="18"/>
      <c r="D9" s="17"/>
      <c r="H9" s="18"/>
      <c r="J9" s="17"/>
    </row>
    <row r="10" spans="2:15">
      <c r="H10" s="18"/>
      <c r="J10" s="17"/>
    </row>
    <row r="11" spans="2:15">
      <c r="C11" s="16" t="s">
        <v>7</v>
      </c>
      <c r="D11" s="17" t="s">
        <v>2087</v>
      </c>
      <c r="H11" s="18" t="s">
        <v>5</v>
      </c>
      <c r="J11" s="17"/>
      <c r="K11" s="17"/>
    </row>
    <row r="12" spans="2:15">
      <c r="D12" s="17"/>
      <c r="H12" s="18" t="s">
        <v>6</v>
      </c>
      <c r="J12" s="17"/>
      <c r="K12" s="17"/>
    </row>
    <row r="13" spans="2:15" ht="12" customHeight="1">
      <c r="C13" s="18"/>
      <c r="D13" s="17"/>
      <c r="J13" s="18"/>
    </row>
    <row r="14" spans="2:15" ht="24.75" customHeight="1">
      <c r="C14" s="19" t="s">
        <v>8</v>
      </c>
      <c r="H14" s="19" t="s">
        <v>9</v>
      </c>
      <c r="J14" s="18"/>
    </row>
    <row r="15" spans="2:15" ht="12.75" customHeight="1">
      <c r="J15" s="18"/>
    </row>
    <row r="16" spans="2:15" ht="28.5" customHeight="1">
      <c r="C16" s="19" t="s">
        <v>10</v>
      </c>
      <c r="H16" s="19" t="s">
        <v>10</v>
      </c>
    </row>
    <row r="17" spans="2:12" ht="25.5" customHeight="1"/>
    <row r="18" spans="2:12" ht="13.5" customHeight="1">
      <c r="B18" s="20"/>
      <c r="C18" s="21"/>
      <c r="D18" s="21"/>
      <c r="E18" s="22"/>
      <c r="F18" s="23"/>
      <c r="G18" s="24"/>
      <c r="H18" s="25"/>
      <c r="I18" s="24"/>
      <c r="J18" s="26" t="s">
        <v>11</v>
      </c>
      <c r="K18" s="27"/>
    </row>
    <row r="19" spans="2:12" ht="15" customHeight="1">
      <c r="B19" s="28" t="s">
        <v>12</v>
      </c>
      <c r="C19" s="29"/>
      <c r="D19" s="30">
        <v>15</v>
      </c>
      <c r="E19" s="31" t="s">
        <v>13</v>
      </c>
      <c r="F19" s="32"/>
      <c r="G19" s="33"/>
      <c r="H19" s="33"/>
      <c r="I19" s="301">
        <f>ROUND(G31,0)</f>
        <v>0</v>
      </c>
      <c r="J19" s="302"/>
      <c r="K19" s="34"/>
    </row>
    <row r="20" spans="2:12">
      <c r="B20" s="28" t="s">
        <v>14</v>
      </c>
      <c r="C20" s="29"/>
      <c r="D20" s="30">
        <f>SazbaDPH1</f>
        <v>15</v>
      </c>
      <c r="E20" s="31" t="s">
        <v>13</v>
      </c>
      <c r="F20" s="35"/>
      <c r="G20" s="36"/>
      <c r="H20" s="36"/>
      <c r="I20" s="303">
        <f>ROUND(I19*D20/100,0)</f>
        <v>0</v>
      </c>
      <c r="J20" s="304"/>
      <c r="K20" s="34"/>
    </row>
    <row r="21" spans="2:12">
      <c r="B21" s="28" t="s">
        <v>12</v>
      </c>
      <c r="C21" s="29"/>
      <c r="D21" s="30">
        <v>21</v>
      </c>
      <c r="E21" s="31" t="s">
        <v>13</v>
      </c>
      <c r="F21" s="35"/>
      <c r="G21" s="36"/>
      <c r="H21" s="36"/>
      <c r="I21" s="303">
        <f>ROUND(H31,0)</f>
        <v>0</v>
      </c>
      <c r="J21" s="304"/>
      <c r="K21" s="34"/>
    </row>
    <row r="22" spans="2:12" ht="13.8" thickBot="1">
      <c r="B22" s="28" t="s">
        <v>14</v>
      </c>
      <c r="C22" s="29"/>
      <c r="D22" s="30">
        <f>SazbaDPH2</f>
        <v>21</v>
      </c>
      <c r="E22" s="31" t="s">
        <v>13</v>
      </c>
      <c r="F22" s="37"/>
      <c r="G22" s="38"/>
      <c r="H22" s="38"/>
      <c r="I22" s="305">
        <f>ROUND(I21*D21/100,0)</f>
        <v>0</v>
      </c>
      <c r="J22" s="306"/>
      <c r="K22" s="34"/>
    </row>
    <row r="23" spans="2:12" ht="16.2" thickBot="1">
      <c r="B23" s="39" t="s">
        <v>15</v>
      </c>
      <c r="C23" s="40"/>
      <c r="D23" s="40"/>
      <c r="E23" s="41"/>
      <c r="F23" s="42"/>
      <c r="G23" s="43"/>
      <c r="H23" s="43"/>
      <c r="I23" s="307">
        <f>SUM(I19:I22)</f>
        <v>0</v>
      </c>
      <c r="J23" s="308"/>
      <c r="K23" s="44"/>
    </row>
    <row r="26" spans="2:12" ht="1.5" customHeight="1"/>
    <row r="27" spans="2:12" ht="15.75" customHeight="1">
      <c r="B27" s="13" t="s">
        <v>16</v>
      </c>
      <c r="C27" s="45"/>
      <c r="D27" s="45"/>
      <c r="E27" s="45"/>
      <c r="F27" s="45"/>
      <c r="G27" s="45"/>
      <c r="H27" s="45"/>
      <c r="I27" s="45"/>
      <c r="J27" s="45"/>
      <c r="K27" s="45"/>
      <c r="L27" s="46"/>
    </row>
    <row r="28" spans="2:12" ht="5.25" customHeight="1">
      <c r="L28" s="46"/>
    </row>
    <row r="29" spans="2:12" ht="24" customHeight="1">
      <c r="B29" s="47" t="s">
        <v>17</v>
      </c>
      <c r="C29" s="48"/>
      <c r="D29" s="48"/>
      <c r="E29" s="49"/>
      <c r="F29" s="50" t="s">
        <v>18</v>
      </c>
      <c r="G29" s="51" t="str">
        <f>CONCATENATE("Základ DPH ",SazbaDPH1," %")</f>
        <v>Základ DPH 15 %</v>
      </c>
      <c r="H29" s="50" t="str">
        <f>CONCATENATE("Základ DPH ",SazbaDPH2," %")</f>
        <v>Základ DPH 21 %</v>
      </c>
      <c r="I29" s="50" t="s">
        <v>19</v>
      </c>
      <c r="J29" s="50" t="s">
        <v>13</v>
      </c>
    </row>
    <row r="30" spans="2:12">
      <c r="B30" s="52" t="s">
        <v>107</v>
      </c>
      <c r="C30" s="53" t="s">
        <v>39</v>
      </c>
      <c r="D30" s="54"/>
      <c r="E30" s="55"/>
      <c r="F30" s="56">
        <f>G30+H30+I30</f>
        <v>0</v>
      </c>
      <c r="G30" s="57">
        <v>0</v>
      </c>
      <c r="H30" s="58">
        <v>0</v>
      </c>
      <c r="I30" s="58">
        <v>0</v>
      </c>
      <c r="J30" s="59" t="str">
        <f t="shared" ref="J30" si="0">IF(CelkemObjekty=0,"",F30/CelkemObjekty*100)</f>
        <v/>
      </c>
    </row>
    <row r="31" spans="2:12" ht="17.25" customHeight="1">
      <c r="B31" s="69" t="s">
        <v>20</v>
      </c>
      <c r="C31" s="70"/>
      <c r="D31" s="71"/>
      <c r="E31" s="72"/>
      <c r="F31" s="73">
        <f>SUM(F30:F30)</f>
        <v>0</v>
      </c>
      <c r="G31" s="73">
        <f>SUM(G30:G30)</f>
        <v>0</v>
      </c>
      <c r="H31" s="73">
        <f>SUM(H30:H30)</f>
        <v>0</v>
      </c>
      <c r="I31" s="73">
        <f>SUM(I30:I30)</f>
        <v>0</v>
      </c>
      <c r="J31" s="74" t="str">
        <f t="shared" ref="J31" si="1">IF(CelkemObjekty=0,"",F31/CelkemObjekty*100)</f>
        <v/>
      </c>
    </row>
    <row r="32" spans="2:12">
      <c r="B32" s="75"/>
      <c r="C32" s="75"/>
      <c r="D32" s="75"/>
      <c r="E32" s="75"/>
      <c r="F32" s="75"/>
      <c r="G32" s="75"/>
      <c r="H32" s="75"/>
      <c r="I32" s="75"/>
      <c r="J32" s="75"/>
      <c r="K32" s="75"/>
    </row>
    <row r="33" spans="2:11" ht="12" customHeight="1">
      <c r="B33" s="75"/>
      <c r="C33" s="75"/>
      <c r="D33" s="75"/>
      <c r="E33" s="75"/>
      <c r="F33" s="75"/>
      <c r="G33" s="75"/>
      <c r="H33" s="75"/>
      <c r="I33" s="75"/>
      <c r="J33" s="75"/>
      <c r="K33" s="75"/>
    </row>
    <row r="34" spans="2:11" ht="10.8" customHeight="1">
      <c r="B34" s="75"/>
      <c r="C34" s="75"/>
      <c r="D34" s="75"/>
      <c r="E34" s="75"/>
      <c r="F34" s="75"/>
      <c r="G34" s="75"/>
      <c r="H34" s="75"/>
      <c r="I34" s="75"/>
      <c r="J34" s="75"/>
      <c r="K34" s="75"/>
    </row>
    <row r="35" spans="2:11" ht="17.399999999999999">
      <c r="B35" s="13" t="s">
        <v>21</v>
      </c>
      <c r="C35" s="45"/>
      <c r="D35" s="45"/>
      <c r="E35" s="45"/>
      <c r="F35" s="45"/>
      <c r="G35" s="45"/>
      <c r="H35" s="45"/>
      <c r="I35" s="45"/>
      <c r="J35" s="45"/>
      <c r="K35" s="75"/>
    </row>
    <row r="36" spans="2:11">
      <c r="K36" s="75"/>
    </row>
    <row r="37" spans="2:11" ht="26.4">
      <c r="B37" s="76" t="s">
        <v>22</v>
      </c>
      <c r="C37" s="77" t="s">
        <v>23</v>
      </c>
      <c r="D37" s="48"/>
      <c r="E37" s="49"/>
      <c r="F37" s="50" t="s">
        <v>18</v>
      </c>
      <c r="G37" s="51" t="str">
        <f>CONCATENATE("Základ DPH ",SazbaDPH1," %")</f>
        <v>Základ DPH 15 %</v>
      </c>
      <c r="H37" s="299" t="str">
        <f>CONCATENATE("Základ DPH ",SazbaDPH2," %")</f>
        <v>Základ DPH 21 %</v>
      </c>
      <c r="I37" s="51" t="s">
        <v>19</v>
      </c>
      <c r="J37" s="50" t="s">
        <v>13</v>
      </c>
    </row>
    <row r="38" spans="2:11">
      <c r="B38" s="78" t="s">
        <v>107</v>
      </c>
      <c r="C38" s="79" t="s">
        <v>152</v>
      </c>
      <c r="D38" s="54"/>
      <c r="E38" s="55"/>
      <c r="F38" s="56">
        <f>G38+H38+I38</f>
        <v>0</v>
      </c>
      <c r="G38" s="298">
        <v>0</v>
      </c>
      <c r="H38" s="58">
        <v>0</v>
      </c>
      <c r="I38" s="65">
        <f t="shared" ref="I38:I45" si="2">(G38*SazbaDPH1)/100+(H38*SazbaDPH2)/100</f>
        <v>0</v>
      </c>
      <c r="J38" s="59" t="str">
        <f t="shared" ref="J38:J45" si="3">IF(CelkemObjekty=0,"",F38/CelkemObjekty*100)</f>
        <v/>
      </c>
    </row>
    <row r="39" spans="2:11">
      <c r="B39" s="80" t="s">
        <v>107</v>
      </c>
      <c r="C39" s="81" t="s">
        <v>1393</v>
      </c>
      <c r="D39" s="62"/>
      <c r="E39" s="63"/>
      <c r="F39" s="64">
        <f t="shared" ref="F39:F45" si="4">G39+H39+I39</f>
        <v>0</v>
      </c>
      <c r="G39" s="65">
        <v>0</v>
      </c>
      <c r="H39" s="66">
        <v>0</v>
      </c>
      <c r="I39" s="65">
        <f t="shared" si="2"/>
        <v>0</v>
      </c>
      <c r="J39" s="59" t="str">
        <f t="shared" si="3"/>
        <v/>
      </c>
    </row>
    <row r="40" spans="2:11">
      <c r="B40" s="80" t="s">
        <v>107</v>
      </c>
      <c r="C40" s="81" t="s">
        <v>1487</v>
      </c>
      <c r="D40" s="62"/>
      <c r="E40" s="63"/>
      <c r="F40" s="64">
        <f t="shared" si="4"/>
        <v>0</v>
      </c>
      <c r="G40" s="65">
        <v>0</v>
      </c>
      <c r="H40" s="66">
        <v>0</v>
      </c>
      <c r="I40" s="65">
        <f t="shared" si="2"/>
        <v>0</v>
      </c>
      <c r="J40" s="59" t="str">
        <f t="shared" si="3"/>
        <v/>
      </c>
    </row>
    <row r="41" spans="2:11">
      <c r="B41" s="80" t="s">
        <v>107</v>
      </c>
      <c r="C41" s="81" t="s">
        <v>1605</v>
      </c>
      <c r="D41" s="62"/>
      <c r="E41" s="63"/>
      <c r="F41" s="64">
        <f t="shared" si="4"/>
        <v>0</v>
      </c>
      <c r="G41" s="65">
        <v>0</v>
      </c>
      <c r="H41" s="66">
        <v>0</v>
      </c>
      <c r="I41" s="65">
        <f t="shared" si="2"/>
        <v>0</v>
      </c>
      <c r="J41" s="59" t="str">
        <f t="shared" si="3"/>
        <v/>
      </c>
    </row>
    <row r="42" spans="2:11">
      <c r="B42" s="80" t="s">
        <v>107</v>
      </c>
      <c r="C42" s="81" t="s">
        <v>1703</v>
      </c>
      <c r="D42" s="62"/>
      <c r="E42" s="63"/>
      <c r="F42" s="64">
        <f t="shared" si="4"/>
        <v>0</v>
      </c>
      <c r="G42" s="65">
        <v>0</v>
      </c>
      <c r="H42" s="66">
        <v>0</v>
      </c>
      <c r="I42" s="65">
        <f t="shared" si="2"/>
        <v>0</v>
      </c>
      <c r="J42" s="59" t="str">
        <f t="shared" si="3"/>
        <v/>
      </c>
    </row>
    <row r="43" spans="2:11">
      <c r="B43" s="80" t="s">
        <v>107</v>
      </c>
      <c r="C43" s="81" t="s">
        <v>1896</v>
      </c>
      <c r="D43" s="62"/>
      <c r="E43" s="63"/>
      <c r="F43" s="64">
        <f t="shared" si="4"/>
        <v>0</v>
      </c>
      <c r="G43" s="65">
        <v>0</v>
      </c>
      <c r="H43" s="66">
        <v>0</v>
      </c>
      <c r="I43" s="65">
        <f t="shared" si="2"/>
        <v>0</v>
      </c>
      <c r="J43" s="59" t="str">
        <f t="shared" si="3"/>
        <v/>
      </c>
    </row>
    <row r="44" spans="2:11">
      <c r="B44" s="80" t="s">
        <v>107</v>
      </c>
      <c r="C44" s="81" t="s">
        <v>1955</v>
      </c>
      <c r="D44" s="62"/>
      <c r="E44" s="63"/>
      <c r="F44" s="64">
        <f t="shared" si="4"/>
        <v>0</v>
      </c>
      <c r="G44" s="65">
        <v>0</v>
      </c>
      <c r="H44" s="66">
        <v>0</v>
      </c>
      <c r="I44" s="65">
        <f t="shared" si="2"/>
        <v>0</v>
      </c>
      <c r="J44" s="59" t="str">
        <f t="shared" si="3"/>
        <v/>
      </c>
    </row>
    <row r="45" spans="2:11">
      <c r="B45" s="80" t="s">
        <v>107</v>
      </c>
      <c r="C45" s="81" t="s">
        <v>2085</v>
      </c>
      <c r="D45" s="62"/>
      <c r="E45" s="63"/>
      <c r="F45" s="64">
        <f t="shared" si="4"/>
        <v>0</v>
      </c>
      <c r="G45" s="65">
        <v>0</v>
      </c>
      <c r="H45" s="68">
        <v>0</v>
      </c>
      <c r="I45" s="65">
        <f t="shared" si="2"/>
        <v>0</v>
      </c>
      <c r="J45" s="59" t="str">
        <f t="shared" si="3"/>
        <v/>
      </c>
    </row>
    <row r="46" spans="2:11">
      <c r="B46" s="69" t="s">
        <v>20</v>
      </c>
      <c r="C46" s="70"/>
      <c r="D46" s="71"/>
      <c r="E46" s="72"/>
      <c r="F46" s="73">
        <f>SUM(F38:F45)</f>
        <v>0</v>
      </c>
      <c r="G46" s="82">
        <f>SUM(G38:G45)</f>
        <v>0</v>
      </c>
      <c r="H46" s="300">
        <f>SUM(H38:H45)</f>
        <v>0</v>
      </c>
      <c r="I46" s="82">
        <f>SUM(I38:I45)</f>
        <v>0</v>
      </c>
      <c r="J46" s="74" t="str">
        <f t="shared" ref="J46" si="5">IF(CelkemObjekty=0,"",F46/CelkemObjekty*100)</f>
        <v/>
      </c>
    </row>
    <row r="47" spans="2:11" ht="9" customHeight="1"/>
    <row r="48" spans="2:11" ht="6" customHeight="1"/>
    <row r="49" spans="2:10" ht="3" customHeight="1"/>
    <row r="50" spans="2:10" ht="6.75" customHeight="1"/>
    <row r="51" spans="2:10" ht="20.25" customHeight="1">
      <c r="B51" s="13" t="s">
        <v>24</v>
      </c>
      <c r="C51" s="45"/>
      <c r="D51" s="45"/>
      <c r="E51" s="45"/>
      <c r="F51" s="45"/>
      <c r="G51" s="45"/>
      <c r="H51" s="45"/>
      <c r="I51" s="45"/>
      <c r="J51" s="45"/>
    </row>
    <row r="52" spans="2:10" ht="9" customHeight="1"/>
    <row r="53" spans="2:10">
      <c r="B53" s="47" t="s">
        <v>25</v>
      </c>
      <c r="C53" s="48"/>
      <c r="D53" s="48"/>
      <c r="E53" s="50" t="s">
        <v>13</v>
      </c>
      <c r="F53" s="50" t="s">
        <v>26</v>
      </c>
      <c r="G53" s="51" t="s">
        <v>27</v>
      </c>
      <c r="H53" s="50" t="s">
        <v>28</v>
      </c>
      <c r="I53" s="51" t="s">
        <v>29</v>
      </c>
      <c r="J53" s="83" t="s">
        <v>30</v>
      </c>
    </row>
    <row r="54" spans="2:10">
      <c r="B54" s="52" t="s">
        <v>101</v>
      </c>
      <c r="C54" s="53" t="s">
        <v>102</v>
      </c>
      <c r="D54" s="54"/>
      <c r="E54" s="84" t="str">
        <f t="shared" ref="E54:E99" si="6">IF(SUM(SoucetDilu)=0,"",SUM(F54:J54)/SUM(SoucetDilu)*100)</f>
        <v/>
      </c>
      <c r="F54" s="58">
        <v>0</v>
      </c>
      <c r="G54" s="57">
        <v>0</v>
      </c>
      <c r="H54" s="58">
        <v>0</v>
      </c>
      <c r="I54" s="57">
        <v>0</v>
      </c>
      <c r="J54" s="58">
        <v>0</v>
      </c>
    </row>
    <row r="55" spans="2:10">
      <c r="B55" s="60" t="s">
        <v>1744</v>
      </c>
      <c r="C55" s="67" t="s">
        <v>1745</v>
      </c>
      <c r="D55" s="62"/>
      <c r="E55" s="85" t="str">
        <f t="shared" si="6"/>
        <v/>
      </c>
      <c r="F55" s="66">
        <v>0</v>
      </c>
      <c r="G55" s="65">
        <v>0</v>
      </c>
      <c r="H55" s="66">
        <v>0</v>
      </c>
      <c r="I55" s="65">
        <v>0</v>
      </c>
      <c r="J55" s="66">
        <v>0</v>
      </c>
    </row>
    <row r="56" spans="2:10">
      <c r="B56" s="60" t="s">
        <v>164</v>
      </c>
      <c r="C56" s="61" t="s">
        <v>165</v>
      </c>
      <c r="D56" s="62"/>
      <c r="E56" s="85" t="str">
        <f t="shared" si="6"/>
        <v/>
      </c>
      <c r="F56" s="66">
        <v>0</v>
      </c>
      <c r="G56" s="65">
        <v>0</v>
      </c>
      <c r="H56" s="66">
        <v>0</v>
      </c>
      <c r="I56" s="65">
        <v>0</v>
      </c>
      <c r="J56" s="66">
        <v>0</v>
      </c>
    </row>
    <row r="57" spans="2:10">
      <c r="B57" s="60" t="s">
        <v>1753</v>
      </c>
      <c r="C57" s="67" t="s">
        <v>1754</v>
      </c>
      <c r="D57" s="62"/>
      <c r="E57" s="85" t="str">
        <f t="shared" si="6"/>
        <v/>
      </c>
      <c r="F57" s="66">
        <v>0</v>
      </c>
      <c r="G57" s="65">
        <v>0</v>
      </c>
      <c r="H57" s="66">
        <v>0</v>
      </c>
      <c r="I57" s="65">
        <v>0</v>
      </c>
      <c r="J57" s="66">
        <v>0</v>
      </c>
    </row>
    <row r="58" spans="2:10">
      <c r="B58" s="60" t="s">
        <v>215</v>
      </c>
      <c r="C58" s="61" t="s">
        <v>216</v>
      </c>
      <c r="D58" s="62"/>
      <c r="E58" s="85" t="str">
        <f t="shared" si="6"/>
        <v/>
      </c>
      <c r="F58" s="66">
        <v>0</v>
      </c>
      <c r="G58" s="65">
        <v>0</v>
      </c>
      <c r="H58" s="66">
        <v>0</v>
      </c>
      <c r="I58" s="65">
        <v>0</v>
      </c>
      <c r="J58" s="66">
        <v>0</v>
      </c>
    </row>
    <row r="59" spans="2:10">
      <c r="B59" s="60" t="s">
        <v>258</v>
      </c>
      <c r="C59" s="61" t="s">
        <v>259</v>
      </c>
      <c r="D59" s="62"/>
      <c r="E59" s="85" t="str">
        <f t="shared" si="6"/>
        <v/>
      </c>
      <c r="F59" s="66">
        <v>0</v>
      </c>
      <c r="G59" s="65">
        <v>0</v>
      </c>
      <c r="H59" s="66">
        <v>0</v>
      </c>
      <c r="I59" s="65">
        <v>0</v>
      </c>
      <c r="J59" s="66">
        <v>0</v>
      </c>
    </row>
    <row r="60" spans="2:10">
      <c r="B60" s="60" t="s">
        <v>295</v>
      </c>
      <c r="C60" s="61" t="s">
        <v>296</v>
      </c>
      <c r="D60" s="62"/>
      <c r="E60" s="85" t="str">
        <f t="shared" si="6"/>
        <v/>
      </c>
      <c r="F60" s="66">
        <v>0</v>
      </c>
      <c r="G60" s="65">
        <v>0</v>
      </c>
      <c r="H60" s="66">
        <v>0</v>
      </c>
      <c r="I60" s="65">
        <v>0</v>
      </c>
      <c r="J60" s="66">
        <v>0</v>
      </c>
    </row>
    <row r="61" spans="2:10">
      <c r="B61" s="60" t="s">
        <v>329</v>
      </c>
      <c r="C61" s="61" t="s">
        <v>330</v>
      </c>
      <c r="D61" s="62"/>
      <c r="E61" s="85" t="str">
        <f t="shared" si="6"/>
        <v/>
      </c>
      <c r="F61" s="66">
        <v>0</v>
      </c>
      <c r="G61" s="65">
        <v>0</v>
      </c>
      <c r="H61" s="66">
        <v>0</v>
      </c>
      <c r="I61" s="65">
        <v>0</v>
      </c>
      <c r="J61" s="66">
        <v>0</v>
      </c>
    </row>
    <row r="62" spans="2:10">
      <c r="B62" s="60" t="s">
        <v>336</v>
      </c>
      <c r="C62" s="61" t="s">
        <v>337</v>
      </c>
      <c r="D62" s="62"/>
      <c r="E62" s="85" t="str">
        <f t="shared" si="6"/>
        <v/>
      </c>
      <c r="F62" s="66">
        <v>0</v>
      </c>
      <c r="G62" s="65">
        <v>0</v>
      </c>
      <c r="H62" s="66">
        <v>0</v>
      </c>
      <c r="I62" s="65">
        <v>0</v>
      </c>
      <c r="J62" s="66">
        <v>0</v>
      </c>
    </row>
    <row r="63" spans="2:10">
      <c r="B63" s="60" t="s">
        <v>1790</v>
      </c>
      <c r="C63" s="67" t="s">
        <v>1791</v>
      </c>
      <c r="D63" s="62"/>
      <c r="E63" s="85" t="str">
        <f t="shared" si="6"/>
        <v/>
      </c>
      <c r="F63" s="66">
        <v>0</v>
      </c>
      <c r="G63" s="65">
        <v>0</v>
      </c>
      <c r="H63" s="66">
        <v>0</v>
      </c>
      <c r="I63" s="65">
        <v>0</v>
      </c>
      <c r="J63" s="66">
        <v>0</v>
      </c>
    </row>
    <row r="64" spans="2:10">
      <c r="B64" s="60" t="s">
        <v>1976</v>
      </c>
      <c r="C64" s="67" t="s">
        <v>1977</v>
      </c>
      <c r="D64" s="62"/>
      <c r="E64" s="85" t="str">
        <f t="shared" si="6"/>
        <v/>
      </c>
      <c r="F64" s="66">
        <v>0</v>
      </c>
      <c r="G64" s="65">
        <v>0</v>
      </c>
      <c r="H64" s="66">
        <v>0</v>
      </c>
      <c r="I64" s="65">
        <v>0</v>
      </c>
      <c r="J64" s="66">
        <v>0</v>
      </c>
    </row>
    <row r="65" spans="2:10">
      <c r="B65" s="60" t="s">
        <v>380</v>
      </c>
      <c r="C65" s="61" t="s">
        <v>381</v>
      </c>
      <c r="D65" s="62"/>
      <c r="E65" s="85" t="str">
        <f t="shared" si="6"/>
        <v/>
      </c>
      <c r="F65" s="66">
        <v>0</v>
      </c>
      <c r="G65" s="65">
        <v>0</v>
      </c>
      <c r="H65" s="66">
        <v>0</v>
      </c>
      <c r="I65" s="65">
        <v>0</v>
      </c>
      <c r="J65" s="66">
        <v>0</v>
      </c>
    </row>
    <row r="66" spans="2:10">
      <c r="B66" s="60" t="s">
        <v>472</v>
      </c>
      <c r="C66" s="61" t="s">
        <v>473</v>
      </c>
      <c r="D66" s="62"/>
      <c r="E66" s="85" t="str">
        <f t="shared" si="6"/>
        <v/>
      </c>
      <c r="F66" s="66">
        <v>0</v>
      </c>
      <c r="G66" s="65">
        <v>0</v>
      </c>
      <c r="H66" s="66">
        <v>0</v>
      </c>
      <c r="I66" s="65">
        <v>0</v>
      </c>
      <c r="J66" s="66">
        <v>0</v>
      </c>
    </row>
    <row r="67" spans="2:10">
      <c r="B67" s="60" t="s">
        <v>563</v>
      </c>
      <c r="C67" s="61" t="s">
        <v>564</v>
      </c>
      <c r="D67" s="62"/>
      <c r="E67" s="85" t="str">
        <f t="shared" si="6"/>
        <v/>
      </c>
      <c r="F67" s="66">
        <v>0</v>
      </c>
      <c r="G67" s="65">
        <v>0</v>
      </c>
      <c r="H67" s="66">
        <v>0</v>
      </c>
      <c r="I67" s="65">
        <v>0</v>
      </c>
      <c r="J67" s="66">
        <v>0</v>
      </c>
    </row>
    <row r="68" spans="2:10">
      <c r="B68" s="60" t="s">
        <v>617</v>
      </c>
      <c r="C68" s="61" t="s">
        <v>618</v>
      </c>
      <c r="D68" s="62"/>
      <c r="E68" s="85" t="str">
        <f t="shared" si="6"/>
        <v/>
      </c>
      <c r="F68" s="66">
        <v>0</v>
      </c>
      <c r="G68" s="65">
        <v>0</v>
      </c>
      <c r="H68" s="66">
        <v>0</v>
      </c>
      <c r="I68" s="65">
        <v>0</v>
      </c>
      <c r="J68" s="66">
        <v>0</v>
      </c>
    </row>
    <row r="69" spans="2:10">
      <c r="B69" s="60" t="s">
        <v>751</v>
      </c>
      <c r="C69" s="61" t="s">
        <v>752</v>
      </c>
      <c r="D69" s="62"/>
      <c r="E69" s="85" t="str">
        <f t="shared" si="6"/>
        <v/>
      </c>
      <c r="F69" s="66">
        <v>0</v>
      </c>
      <c r="G69" s="65">
        <v>0</v>
      </c>
      <c r="H69" s="66">
        <v>0</v>
      </c>
      <c r="I69" s="65">
        <v>0</v>
      </c>
      <c r="J69" s="66">
        <v>0</v>
      </c>
    </row>
    <row r="70" spans="2:10">
      <c r="B70" s="60" t="s">
        <v>1421</v>
      </c>
      <c r="C70" s="67" t="s">
        <v>1422</v>
      </c>
      <c r="D70" s="62"/>
      <c r="E70" s="85" t="str">
        <f t="shared" si="6"/>
        <v/>
      </c>
      <c r="F70" s="66">
        <v>0</v>
      </c>
      <c r="G70" s="65">
        <v>0</v>
      </c>
      <c r="H70" s="66">
        <v>0</v>
      </c>
      <c r="I70" s="65">
        <v>0</v>
      </c>
      <c r="J70" s="66">
        <v>0</v>
      </c>
    </row>
    <row r="71" spans="2:10">
      <c r="B71" s="60" t="s">
        <v>799</v>
      </c>
      <c r="C71" s="61" t="s">
        <v>800</v>
      </c>
      <c r="D71" s="62"/>
      <c r="E71" s="85" t="str">
        <f t="shared" si="6"/>
        <v/>
      </c>
      <c r="F71" s="66">
        <v>0</v>
      </c>
      <c r="G71" s="65">
        <v>0</v>
      </c>
      <c r="H71" s="66">
        <v>0</v>
      </c>
      <c r="I71" s="65">
        <v>0</v>
      </c>
      <c r="J71" s="66">
        <v>0</v>
      </c>
    </row>
    <row r="72" spans="2:10">
      <c r="B72" s="60" t="s">
        <v>848</v>
      </c>
      <c r="C72" s="61" t="s">
        <v>849</v>
      </c>
      <c r="D72" s="62"/>
      <c r="E72" s="85" t="str">
        <f t="shared" si="6"/>
        <v/>
      </c>
      <c r="F72" s="66">
        <v>0</v>
      </c>
      <c r="G72" s="65">
        <v>0</v>
      </c>
      <c r="H72" s="66">
        <v>0</v>
      </c>
      <c r="I72" s="65">
        <v>0</v>
      </c>
      <c r="J72" s="66">
        <v>0</v>
      </c>
    </row>
    <row r="73" spans="2:10">
      <c r="B73" s="60" t="s">
        <v>1935</v>
      </c>
      <c r="C73" s="67" t="s">
        <v>1936</v>
      </c>
      <c r="D73" s="62"/>
      <c r="E73" s="85" t="str">
        <f t="shared" si="6"/>
        <v/>
      </c>
      <c r="F73" s="66">
        <v>0</v>
      </c>
      <c r="G73" s="65">
        <v>0</v>
      </c>
      <c r="H73" s="66">
        <v>0</v>
      </c>
      <c r="I73" s="65">
        <v>0</v>
      </c>
      <c r="J73" s="66">
        <v>0</v>
      </c>
    </row>
    <row r="74" spans="2:10">
      <c r="B74" s="60" t="s">
        <v>854</v>
      </c>
      <c r="C74" s="61" t="s">
        <v>855</v>
      </c>
      <c r="D74" s="62"/>
      <c r="E74" s="85" t="str">
        <f t="shared" si="6"/>
        <v/>
      </c>
      <c r="F74" s="66">
        <v>0</v>
      </c>
      <c r="G74" s="65">
        <v>0</v>
      </c>
      <c r="H74" s="66">
        <v>0</v>
      </c>
      <c r="I74" s="65">
        <v>0</v>
      </c>
      <c r="J74" s="66">
        <v>0</v>
      </c>
    </row>
    <row r="75" spans="2:10">
      <c r="B75" s="60" t="s">
        <v>871</v>
      </c>
      <c r="C75" s="61" t="s">
        <v>872</v>
      </c>
      <c r="D75" s="62"/>
      <c r="E75" s="85" t="str">
        <f t="shared" si="6"/>
        <v/>
      </c>
      <c r="F75" s="66">
        <v>0</v>
      </c>
      <c r="G75" s="65">
        <v>0</v>
      </c>
      <c r="H75" s="66">
        <v>0</v>
      </c>
      <c r="I75" s="65">
        <v>0</v>
      </c>
      <c r="J75" s="66">
        <v>0</v>
      </c>
    </row>
    <row r="76" spans="2:10">
      <c r="B76" s="60" t="s">
        <v>916</v>
      </c>
      <c r="C76" s="61" t="s">
        <v>917</v>
      </c>
      <c r="D76" s="62"/>
      <c r="E76" s="85" t="str">
        <f t="shared" si="6"/>
        <v/>
      </c>
      <c r="F76" s="66">
        <v>0</v>
      </c>
      <c r="G76" s="65">
        <v>0</v>
      </c>
      <c r="H76" s="66">
        <v>0</v>
      </c>
      <c r="I76" s="65">
        <v>0</v>
      </c>
      <c r="J76" s="66">
        <v>0</v>
      </c>
    </row>
    <row r="77" spans="2:10">
      <c r="B77" s="60" t="s">
        <v>982</v>
      </c>
      <c r="C77" s="61" t="s">
        <v>983</v>
      </c>
      <c r="D77" s="62"/>
      <c r="E77" s="85" t="str">
        <f t="shared" si="6"/>
        <v/>
      </c>
      <c r="F77" s="66">
        <v>0</v>
      </c>
      <c r="G77" s="65">
        <v>0</v>
      </c>
      <c r="H77" s="66">
        <v>0</v>
      </c>
      <c r="I77" s="65">
        <v>0</v>
      </c>
      <c r="J77" s="66">
        <v>0</v>
      </c>
    </row>
    <row r="78" spans="2:10">
      <c r="B78" s="60" t="s">
        <v>997</v>
      </c>
      <c r="C78" s="61" t="s">
        <v>998</v>
      </c>
      <c r="D78" s="62"/>
      <c r="E78" s="85" t="str">
        <f t="shared" si="6"/>
        <v/>
      </c>
      <c r="F78" s="66">
        <v>0</v>
      </c>
      <c r="G78" s="65">
        <v>0</v>
      </c>
      <c r="H78" s="66">
        <v>0</v>
      </c>
      <c r="I78" s="65">
        <v>0</v>
      </c>
      <c r="J78" s="66">
        <v>0</v>
      </c>
    </row>
    <row r="79" spans="2:10">
      <c r="B79" s="60" t="s">
        <v>1047</v>
      </c>
      <c r="C79" s="61" t="s">
        <v>1048</v>
      </c>
      <c r="D79" s="62"/>
      <c r="E79" s="85" t="str">
        <f t="shared" si="6"/>
        <v/>
      </c>
      <c r="F79" s="66">
        <v>0</v>
      </c>
      <c r="G79" s="65">
        <v>0</v>
      </c>
      <c r="H79" s="66">
        <v>0</v>
      </c>
      <c r="I79" s="65">
        <v>0</v>
      </c>
      <c r="J79" s="66">
        <v>0</v>
      </c>
    </row>
    <row r="80" spans="2:10">
      <c r="B80" s="60" t="s">
        <v>1097</v>
      </c>
      <c r="C80" s="61" t="s">
        <v>1098</v>
      </c>
      <c r="D80" s="62"/>
      <c r="E80" s="85" t="str">
        <f t="shared" si="6"/>
        <v/>
      </c>
      <c r="F80" s="66">
        <v>0</v>
      </c>
      <c r="G80" s="65">
        <v>0</v>
      </c>
      <c r="H80" s="66">
        <v>0</v>
      </c>
      <c r="I80" s="65">
        <v>0</v>
      </c>
      <c r="J80" s="66">
        <v>0</v>
      </c>
    </row>
    <row r="81" spans="2:10">
      <c r="B81" s="60" t="s">
        <v>1176</v>
      </c>
      <c r="C81" s="61" t="s">
        <v>1177</v>
      </c>
      <c r="D81" s="62"/>
      <c r="E81" s="85" t="str">
        <f t="shared" si="6"/>
        <v/>
      </c>
      <c r="F81" s="66">
        <v>0</v>
      </c>
      <c r="G81" s="65">
        <v>0</v>
      </c>
      <c r="H81" s="66">
        <v>0</v>
      </c>
      <c r="I81" s="65">
        <v>0</v>
      </c>
      <c r="J81" s="66">
        <v>0</v>
      </c>
    </row>
    <row r="82" spans="2:10">
      <c r="B82" s="60" t="s">
        <v>1232</v>
      </c>
      <c r="C82" s="61" t="s">
        <v>1233</v>
      </c>
      <c r="D82" s="62"/>
      <c r="E82" s="85" t="str">
        <f t="shared" si="6"/>
        <v/>
      </c>
      <c r="F82" s="66">
        <v>0</v>
      </c>
      <c r="G82" s="65">
        <v>0</v>
      </c>
      <c r="H82" s="66">
        <v>0</v>
      </c>
      <c r="I82" s="65">
        <v>0</v>
      </c>
      <c r="J82" s="66">
        <v>0</v>
      </c>
    </row>
    <row r="83" spans="2:10">
      <c r="B83" s="60" t="s">
        <v>1254</v>
      </c>
      <c r="C83" s="61" t="s">
        <v>1255</v>
      </c>
      <c r="D83" s="62"/>
      <c r="E83" s="85" t="str">
        <f t="shared" si="6"/>
        <v/>
      </c>
      <c r="F83" s="66">
        <v>0</v>
      </c>
      <c r="G83" s="65">
        <v>0</v>
      </c>
      <c r="H83" s="66">
        <v>0</v>
      </c>
      <c r="I83" s="65">
        <v>0</v>
      </c>
      <c r="J83" s="66">
        <v>0</v>
      </c>
    </row>
    <row r="84" spans="2:10">
      <c r="B84" s="60" t="s">
        <v>1311</v>
      </c>
      <c r="C84" s="61" t="s">
        <v>1312</v>
      </c>
      <c r="D84" s="62"/>
      <c r="E84" s="85" t="str">
        <f t="shared" si="6"/>
        <v/>
      </c>
      <c r="F84" s="66">
        <v>0</v>
      </c>
      <c r="G84" s="65">
        <v>0</v>
      </c>
      <c r="H84" s="66">
        <v>0</v>
      </c>
      <c r="I84" s="65">
        <v>0</v>
      </c>
      <c r="J84" s="66">
        <v>0</v>
      </c>
    </row>
    <row r="85" spans="2:10">
      <c r="B85" s="60" t="s">
        <v>1320</v>
      </c>
      <c r="C85" s="67" t="s">
        <v>1321</v>
      </c>
      <c r="D85" s="62"/>
      <c r="E85" s="85" t="str">
        <f t="shared" si="6"/>
        <v/>
      </c>
      <c r="F85" s="66">
        <v>0</v>
      </c>
      <c r="G85" s="65">
        <v>0</v>
      </c>
      <c r="H85" s="66">
        <v>0</v>
      </c>
      <c r="I85" s="65">
        <v>0</v>
      </c>
      <c r="J85" s="66">
        <v>0</v>
      </c>
    </row>
    <row r="86" spans="2:10">
      <c r="B86" s="60" t="s">
        <v>1662</v>
      </c>
      <c r="C86" s="67" t="s">
        <v>1663</v>
      </c>
      <c r="D86" s="62"/>
      <c r="E86" s="85" t="str">
        <f t="shared" si="6"/>
        <v/>
      </c>
      <c r="F86" s="66">
        <v>0</v>
      </c>
      <c r="G86" s="65">
        <v>0</v>
      </c>
      <c r="H86" s="66">
        <v>0</v>
      </c>
      <c r="I86" s="65">
        <v>0</v>
      </c>
      <c r="J86" s="66">
        <v>0</v>
      </c>
    </row>
    <row r="87" spans="2:10">
      <c r="B87" s="60" t="s">
        <v>1813</v>
      </c>
      <c r="C87" s="67" t="s">
        <v>1814</v>
      </c>
      <c r="D87" s="62"/>
      <c r="E87" s="85" t="str">
        <f t="shared" si="6"/>
        <v/>
      </c>
      <c r="F87" s="66">
        <v>0</v>
      </c>
      <c r="G87" s="65">
        <v>0</v>
      </c>
      <c r="H87" s="66">
        <v>0</v>
      </c>
      <c r="I87" s="65">
        <v>0</v>
      </c>
      <c r="J87" s="66">
        <v>0</v>
      </c>
    </row>
    <row r="88" spans="2:10">
      <c r="B88" s="60" t="s">
        <v>1672</v>
      </c>
      <c r="C88" s="67" t="s">
        <v>1673</v>
      </c>
      <c r="D88" s="62"/>
      <c r="E88" s="85" t="str">
        <f t="shared" si="6"/>
        <v/>
      </c>
      <c r="F88" s="66">
        <v>0</v>
      </c>
      <c r="G88" s="65">
        <v>0</v>
      </c>
      <c r="H88" s="66">
        <v>0</v>
      </c>
      <c r="I88" s="65">
        <v>0</v>
      </c>
      <c r="J88" s="66">
        <v>0</v>
      </c>
    </row>
    <row r="89" spans="2:10">
      <c r="B89" s="60" t="s">
        <v>641</v>
      </c>
      <c r="C89" s="61" t="s">
        <v>642</v>
      </c>
      <c r="D89" s="62"/>
      <c r="E89" s="85" t="str">
        <f t="shared" si="6"/>
        <v/>
      </c>
      <c r="F89" s="66">
        <v>0</v>
      </c>
      <c r="G89" s="65">
        <v>0</v>
      </c>
      <c r="H89" s="66">
        <v>0</v>
      </c>
      <c r="I89" s="65">
        <v>0</v>
      </c>
      <c r="J89" s="66">
        <v>0</v>
      </c>
    </row>
    <row r="90" spans="2:10">
      <c r="B90" s="60" t="s">
        <v>649</v>
      </c>
      <c r="C90" s="61" t="s">
        <v>650</v>
      </c>
      <c r="D90" s="62"/>
      <c r="E90" s="85" t="str">
        <f t="shared" si="6"/>
        <v/>
      </c>
      <c r="F90" s="66">
        <v>0</v>
      </c>
      <c r="G90" s="65">
        <v>0</v>
      </c>
      <c r="H90" s="66">
        <v>0</v>
      </c>
      <c r="I90" s="65">
        <v>0</v>
      </c>
      <c r="J90" s="66">
        <v>0</v>
      </c>
    </row>
    <row r="91" spans="2:10">
      <c r="B91" s="60" t="s">
        <v>674</v>
      </c>
      <c r="C91" s="61" t="s">
        <v>675</v>
      </c>
      <c r="D91" s="62"/>
      <c r="E91" s="85" t="str">
        <f t="shared" si="6"/>
        <v/>
      </c>
      <c r="F91" s="66">
        <v>0</v>
      </c>
      <c r="G91" s="65">
        <v>0</v>
      </c>
      <c r="H91" s="66">
        <v>0</v>
      </c>
      <c r="I91" s="65">
        <v>0</v>
      </c>
      <c r="J91" s="66">
        <v>0</v>
      </c>
    </row>
    <row r="92" spans="2:10">
      <c r="B92" s="60" t="s">
        <v>687</v>
      </c>
      <c r="C92" s="61" t="s">
        <v>688</v>
      </c>
      <c r="D92" s="62"/>
      <c r="E92" s="85" t="str">
        <f t="shared" si="6"/>
        <v/>
      </c>
      <c r="F92" s="66">
        <v>0</v>
      </c>
      <c r="G92" s="65">
        <v>0</v>
      </c>
      <c r="H92" s="66">
        <v>0</v>
      </c>
      <c r="I92" s="65">
        <v>0</v>
      </c>
      <c r="J92" s="66">
        <v>0</v>
      </c>
    </row>
    <row r="93" spans="2:10">
      <c r="B93" s="60" t="s">
        <v>732</v>
      </c>
      <c r="C93" s="61" t="s">
        <v>733</v>
      </c>
      <c r="D93" s="62"/>
      <c r="E93" s="85" t="str">
        <f t="shared" si="6"/>
        <v/>
      </c>
      <c r="F93" s="66">
        <v>0</v>
      </c>
      <c r="G93" s="65">
        <v>0</v>
      </c>
      <c r="H93" s="66">
        <v>0</v>
      </c>
      <c r="I93" s="65">
        <v>0</v>
      </c>
      <c r="J93" s="66">
        <v>0</v>
      </c>
    </row>
    <row r="94" spans="2:10">
      <c r="B94" s="60" t="s">
        <v>746</v>
      </c>
      <c r="C94" s="61" t="s">
        <v>747</v>
      </c>
      <c r="D94" s="62"/>
      <c r="E94" s="85" t="str">
        <f t="shared" si="6"/>
        <v/>
      </c>
      <c r="F94" s="66">
        <v>0</v>
      </c>
      <c r="G94" s="65">
        <v>0</v>
      </c>
      <c r="H94" s="66">
        <v>0</v>
      </c>
      <c r="I94" s="65">
        <v>0</v>
      </c>
      <c r="J94" s="66">
        <v>0</v>
      </c>
    </row>
    <row r="95" spans="2:10">
      <c r="B95" s="60" t="s">
        <v>1370</v>
      </c>
      <c r="C95" s="67" t="s">
        <v>1371</v>
      </c>
      <c r="D95" s="62"/>
      <c r="E95" s="85" t="str">
        <f t="shared" si="6"/>
        <v/>
      </c>
      <c r="F95" s="66">
        <v>0</v>
      </c>
      <c r="G95" s="65">
        <v>0</v>
      </c>
      <c r="H95" s="66">
        <v>0</v>
      </c>
      <c r="I95" s="65">
        <v>0</v>
      </c>
      <c r="J95" s="66">
        <v>0</v>
      </c>
    </row>
    <row r="96" spans="2:10">
      <c r="B96" s="60" t="s">
        <v>1343</v>
      </c>
      <c r="C96" s="67" t="s">
        <v>1344</v>
      </c>
      <c r="D96" s="62"/>
      <c r="E96" s="85" t="str">
        <f t="shared" si="6"/>
        <v/>
      </c>
      <c r="F96" s="66">
        <v>0</v>
      </c>
      <c r="G96" s="65">
        <v>0</v>
      </c>
      <c r="H96" s="66">
        <v>0</v>
      </c>
      <c r="I96" s="65">
        <v>0</v>
      </c>
      <c r="J96" s="66">
        <v>0</v>
      </c>
    </row>
    <row r="97" spans="2:10">
      <c r="B97" s="60" t="s">
        <v>1351</v>
      </c>
      <c r="C97" s="67" t="s">
        <v>1352</v>
      </c>
      <c r="D97" s="62"/>
      <c r="E97" s="85" t="str">
        <f t="shared" si="6"/>
        <v/>
      </c>
      <c r="F97" s="66">
        <v>0</v>
      </c>
      <c r="G97" s="65">
        <v>0</v>
      </c>
      <c r="H97" s="66">
        <v>0</v>
      </c>
      <c r="I97" s="65">
        <v>0</v>
      </c>
      <c r="J97" s="66">
        <v>0</v>
      </c>
    </row>
    <row r="98" spans="2:10">
      <c r="B98" s="60" t="s">
        <v>110</v>
      </c>
      <c r="C98" s="61" t="s">
        <v>111</v>
      </c>
      <c r="D98" s="62"/>
      <c r="E98" s="85" t="str">
        <f t="shared" si="6"/>
        <v/>
      </c>
      <c r="F98" s="66">
        <v>0</v>
      </c>
      <c r="G98" s="65">
        <v>0</v>
      </c>
      <c r="H98" s="66">
        <v>0</v>
      </c>
      <c r="I98" s="65">
        <v>0</v>
      </c>
      <c r="J98" s="66">
        <v>0</v>
      </c>
    </row>
    <row r="99" spans="2:10">
      <c r="B99" s="60" t="s">
        <v>127</v>
      </c>
      <c r="C99" s="61" t="s">
        <v>128</v>
      </c>
      <c r="D99" s="62"/>
      <c r="E99" s="85" t="str">
        <f t="shared" si="6"/>
        <v/>
      </c>
      <c r="F99" s="66">
        <v>0</v>
      </c>
      <c r="G99" s="65">
        <v>0</v>
      </c>
      <c r="H99" s="66">
        <v>0</v>
      </c>
      <c r="I99" s="65">
        <v>0</v>
      </c>
      <c r="J99" s="66">
        <v>0</v>
      </c>
    </row>
    <row r="100" spans="2:10">
      <c r="B100" s="69" t="s">
        <v>20</v>
      </c>
      <c r="C100" s="70"/>
      <c r="D100" s="71"/>
      <c r="E100" s="86" t="str">
        <f t="shared" ref="E100" si="7">IF(SUM(SoucetDilu)=0,"",SUM(F100:J100)/SUM(SoucetDilu)*100)</f>
        <v/>
      </c>
      <c r="F100" s="73">
        <f>SUM(F54:F99)</f>
        <v>0</v>
      </c>
      <c r="G100" s="82">
        <f>SUM(G54:G99)</f>
        <v>0</v>
      </c>
      <c r="H100" s="73">
        <f>SUM(H54:H99)</f>
        <v>0</v>
      </c>
      <c r="I100" s="82">
        <f>SUM(I54:I99)</f>
        <v>0</v>
      </c>
      <c r="J100" s="73">
        <f>SUM(J54:J99)</f>
        <v>0</v>
      </c>
    </row>
    <row r="102" spans="2:10" ht="2.25" customHeight="1"/>
    <row r="103" spans="2:10" ht="1.5" customHeight="1"/>
    <row r="104" spans="2:10" ht="0.75" customHeight="1"/>
    <row r="105" spans="2:10" ht="0.75" customHeight="1"/>
    <row r="106" spans="2:10" ht="0.75" customHeight="1"/>
    <row r="107" spans="2:10" ht="17.399999999999999">
      <c r="B107" s="13" t="s">
        <v>31</v>
      </c>
      <c r="C107" s="45"/>
      <c r="D107" s="45"/>
      <c r="E107" s="45"/>
      <c r="F107" s="45"/>
      <c r="G107" s="45"/>
      <c r="H107" s="45"/>
      <c r="I107" s="45"/>
      <c r="J107" s="45"/>
    </row>
    <row r="109" spans="2:10">
      <c r="B109" s="47" t="s">
        <v>32</v>
      </c>
      <c r="C109" s="48"/>
      <c r="D109" s="48"/>
      <c r="E109" s="87"/>
      <c r="F109" s="88"/>
      <c r="G109" s="51"/>
      <c r="H109" s="50" t="s">
        <v>18</v>
      </c>
      <c r="I109" s="1"/>
      <c r="J109" s="1"/>
    </row>
    <row r="110" spans="2:10">
      <c r="B110" s="52" t="s">
        <v>144</v>
      </c>
      <c r="C110" s="53"/>
      <c r="D110" s="54"/>
      <c r="E110" s="89"/>
      <c r="F110" s="90"/>
      <c r="G110" s="57"/>
      <c r="H110" s="58">
        <v>0</v>
      </c>
      <c r="I110" s="1"/>
      <c r="J110" s="1"/>
    </row>
    <row r="111" spans="2:10">
      <c r="B111" s="60" t="s">
        <v>145</v>
      </c>
      <c r="C111" s="61"/>
      <c r="D111" s="62"/>
      <c r="E111" s="91"/>
      <c r="F111" s="92"/>
      <c r="G111" s="65"/>
      <c r="H111" s="66">
        <v>0</v>
      </c>
      <c r="I111" s="1"/>
      <c r="J111" s="1"/>
    </row>
    <row r="112" spans="2:10">
      <c r="B112" s="60" t="s">
        <v>146</v>
      </c>
      <c r="C112" s="61"/>
      <c r="D112" s="62"/>
      <c r="E112" s="91"/>
      <c r="F112" s="92"/>
      <c r="G112" s="65"/>
      <c r="H112" s="66">
        <v>0</v>
      </c>
      <c r="I112" s="1"/>
      <c r="J112" s="1"/>
    </row>
    <row r="113" spans="2:10">
      <c r="B113" s="60" t="s">
        <v>147</v>
      </c>
      <c r="C113" s="61"/>
      <c r="D113" s="62"/>
      <c r="E113" s="91"/>
      <c r="F113" s="92"/>
      <c r="G113" s="65"/>
      <c r="H113" s="66">
        <v>0</v>
      </c>
      <c r="I113" s="1"/>
      <c r="J113" s="1"/>
    </row>
    <row r="114" spans="2:10">
      <c r="B114" s="60" t="s">
        <v>148</v>
      </c>
      <c r="C114" s="61"/>
      <c r="D114" s="62"/>
      <c r="E114" s="91"/>
      <c r="F114" s="92"/>
      <c r="G114" s="65"/>
      <c r="H114" s="66">
        <v>0</v>
      </c>
      <c r="I114" s="1"/>
      <c r="J114" s="1"/>
    </row>
    <row r="115" spans="2:10">
      <c r="B115" s="60" t="s">
        <v>149</v>
      </c>
      <c r="C115" s="61"/>
      <c r="D115" s="62"/>
      <c r="E115" s="91"/>
      <c r="F115" s="92"/>
      <c r="G115" s="65"/>
      <c r="H115" s="66">
        <v>0</v>
      </c>
      <c r="I115" s="1"/>
      <c r="J115" s="1"/>
    </row>
    <row r="116" spans="2:10">
      <c r="B116" s="60" t="s">
        <v>150</v>
      </c>
      <c r="C116" s="61"/>
      <c r="D116" s="62"/>
      <c r="E116" s="91"/>
      <c r="F116" s="92"/>
      <c r="G116" s="65"/>
      <c r="H116" s="66">
        <v>0</v>
      </c>
      <c r="I116" s="1"/>
      <c r="J116" s="1"/>
    </row>
    <row r="117" spans="2:10">
      <c r="B117" s="60" t="s">
        <v>151</v>
      </c>
      <c r="C117" s="61"/>
      <c r="D117" s="62"/>
      <c r="E117" s="91"/>
      <c r="F117" s="92"/>
      <c r="G117" s="65"/>
      <c r="H117" s="66">
        <v>0</v>
      </c>
      <c r="I117" s="1"/>
      <c r="J117" s="1"/>
    </row>
    <row r="118" spans="2:10">
      <c r="B118" s="69" t="s">
        <v>20</v>
      </c>
      <c r="C118" s="70"/>
      <c r="D118" s="71"/>
      <c r="E118" s="93"/>
      <c r="F118" s="94"/>
      <c r="G118" s="82"/>
      <c r="H118" s="73">
        <f>SUM(H110:H117)</f>
        <v>0</v>
      </c>
      <c r="I118" s="1"/>
      <c r="J118" s="1"/>
    </row>
    <row r="119" spans="2:10">
      <c r="I119" s="1"/>
      <c r="J119" s="1"/>
    </row>
    <row r="121" spans="2:10" ht="15.6">
      <c r="C121" s="337"/>
      <c r="D121" s="338" t="s">
        <v>2116</v>
      </c>
    </row>
    <row r="122" spans="2:10" ht="9" customHeight="1"/>
    <row r="123" spans="2:10" ht="19.2" customHeight="1">
      <c r="B123" s="339" t="s">
        <v>2117</v>
      </c>
      <c r="C123" s="339"/>
      <c r="D123" s="339"/>
      <c r="E123" s="339"/>
      <c r="F123" s="339"/>
      <c r="G123" s="339"/>
      <c r="H123" s="339"/>
      <c r="I123" s="339"/>
      <c r="J123" s="339"/>
    </row>
  </sheetData>
  <sortState ref="B831:K876">
    <sortCondition ref="B831"/>
  </sortState>
  <mergeCells count="6">
    <mergeCell ref="B123:J123"/>
    <mergeCell ref="I19:J19"/>
    <mergeCell ref="I20:J20"/>
    <mergeCell ref="I21:J21"/>
    <mergeCell ref="I22:J22"/>
    <mergeCell ref="I23:J23"/>
  </mergeCells>
  <pageMargins left="0.39370078740157483" right="0.19685039370078741" top="0.39370078740157483" bottom="0.39370078740157483" header="0" footer="0.19685039370078741"/>
  <pageSetup paperSize="9" scale="99" fitToHeight="9999" orientation="portrait" horizontalDpi="300" verticalDpi="300" r:id="rId1"/>
  <headerFooter alignWithMargins="0">
    <oddFooter>&amp;L&amp;9Zpracováno programem &amp;"Arial CE,Tučné"BUILDpower,  © RTS, a.s.&amp;R&amp;9Stránka &amp;P z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sheetPr codeName="List4"/>
  <dimension ref="A1:CB175"/>
  <sheetViews>
    <sheetView showGridLines="0" showZeros="0" topLeftCell="A76" zoomScale="80" zoomScaleNormal="80" zoomScaleSheetLayoutView="100" workbookViewId="0">
      <selection activeCell="L84" sqref="L84"/>
    </sheetView>
  </sheetViews>
  <sheetFormatPr defaultColWidth="9.109375" defaultRowHeight="13.2"/>
  <cols>
    <col min="1" max="1" width="4.44140625" style="233" customWidth="1"/>
    <col min="2" max="2" width="11.5546875" style="233" customWidth="1"/>
    <col min="3" max="3" width="40.44140625" style="233" customWidth="1"/>
    <col min="4" max="4" width="5.5546875" style="233" customWidth="1"/>
    <col min="5" max="5" width="8.5546875" style="241" customWidth="1"/>
    <col min="6" max="6" width="9.88671875" style="233" customWidth="1"/>
    <col min="7" max="7" width="13.88671875" style="233" customWidth="1"/>
    <col min="8" max="8" width="11.6640625" style="233" hidden="1" customWidth="1"/>
    <col min="9" max="9" width="11.5546875" style="233" hidden="1" customWidth="1"/>
    <col min="10" max="10" width="11" style="233" hidden="1" customWidth="1"/>
    <col min="11" max="11" width="10.44140625" style="233" hidden="1" customWidth="1"/>
    <col min="12" max="12" width="75.21875" style="233" customWidth="1"/>
    <col min="13" max="13" width="45.21875" style="233" customWidth="1"/>
    <col min="14" max="16384" width="9.109375" style="233"/>
  </cols>
  <sheetData>
    <row r="1" spans="1:80" ht="15.6">
      <c r="A1" s="330" t="s">
        <v>87</v>
      </c>
      <c r="B1" s="330"/>
      <c r="C1" s="330"/>
      <c r="D1" s="330"/>
      <c r="E1" s="330"/>
      <c r="F1" s="330"/>
      <c r="G1" s="330"/>
    </row>
    <row r="2" spans="1:80" ht="14.25" customHeight="1" thickBot="1">
      <c r="B2" s="234"/>
      <c r="C2" s="235"/>
      <c r="D2" s="235"/>
      <c r="E2" s="236"/>
      <c r="F2" s="235"/>
      <c r="G2" s="235"/>
    </row>
    <row r="3" spans="1:80" ht="13.8" thickTop="1">
      <c r="A3" s="321" t="s">
        <v>3</v>
      </c>
      <c r="B3" s="322"/>
      <c r="C3" s="187" t="s">
        <v>106</v>
      </c>
      <c r="D3" s="188"/>
      <c r="E3" s="237" t="s">
        <v>88</v>
      </c>
      <c r="F3" s="238">
        <f>'SO 01 3 Rek'!H1</f>
        <v>3</v>
      </c>
      <c r="G3" s="239"/>
    </row>
    <row r="4" spans="1:80" ht="13.8" thickBot="1">
      <c r="A4" s="331" t="s">
        <v>78</v>
      </c>
      <c r="B4" s="324"/>
      <c r="C4" s="193" t="s">
        <v>108</v>
      </c>
      <c r="D4" s="194"/>
      <c r="E4" s="332" t="str">
        <f>'SO 01 3 Rek'!G2</f>
        <v>Úpravy stáv. ocel. přístřešku_dle projektu V.Ř.</v>
      </c>
      <c r="F4" s="333"/>
      <c r="G4" s="334"/>
    </row>
    <row r="5" spans="1:80" ht="13.8" thickTop="1">
      <c r="A5" s="240"/>
      <c r="G5" s="242"/>
    </row>
    <row r="6" spans="1:80" ht="27" customHeight="1">
      <c r="A6" s="243" t="s">
        <v>89</v>
      </c>
      <c r="B6" s="244" t="s">
        <v>90</v>
      </c>
      <c r="C6" s="244" t="s">
        <v>91</v>
      </c>
      <c r="D6" s="244" t="s">
        <v>92</v>
      </c>
      <c r="E6" s="245" t="s">
        <v>93</v>
      </c>
      <c r="F6" s="244" t="s">
        <v>94</v>
      </c>
      <c r="G6" s="246" t="s">
        <v>95</v>
      </c>
      <c r="H6" s="247" t="s">
        <v>96</v>
      </c>
      <c r="I6" s="247" t="s">
        <v>97</v>
      </c>
      <c r="J6" s="247" t="s">
        <v>98</v>
      </c>
      <c r="K6" s="247" t="s">
        <v>99</v>
      </c>
    </row>
    <row r="7" spans="1:80">
      <c r="A7" s="248" t="s">
        <v>100</v>
      </c>
      <c r="B7" s="249" t="s">
        <v>101</v>
      </c>
      <c r="C7" s="250" t="s">
        <v>102</v>
      </c>
      <c r="D7" s="251"/>
      <c r="E7" s="252"/>
      <c r="F7" s="252"/>
      <c r="G7" s="253"/>
      <c r="H7" s="254"/>
      <c r="I7" s="255"/>
      <c r="J7" s="256"/>
      <c r="K7" s="257"/>
      <c r="O7" s="258">
        <v>1</v>
      </c>
    </row>
    <row r="8" spans="1:80">
      <c r="A8" s="259">
        <v>1</v>
      </c>
      <c r="B8" s="260" t="s">
        <v>155</v>
      </c>
      <c r="C8" s="261" t="s">
        <v>156</v>
      </c>
      <c r="D8" s="262" t="s">
        <v>157</v>
      </c>
      <c r="E8" s="263">
        <v>1.296</v>
      </c>
      <c r="F8" s="263"/>
      <c r="G8" s="264">
        <f>E8*F8</f>
        <v>0</v>
      </c>
      <c r="H8" s="265">
        <v>0</v>
      </c>
      <c r="I8" s="266">
        <f>E8*H8</f>
        <v>0</v>
      </c>
      <c r="J8" s="265">
        <v>0</v>
      </c>
      <c r="K8" s="266">
        <f>E8*J8</f>
        <v>0</v>
      </c>
      <c r="O8" s="258">
        <v>2</v>
      </c>
      <c r="AA8" s="233">
        <v>1</v>
      </c>
      <c r="AB8" s="233">
        <v>1</v>
      </c>
      <c r="AC8" s="233">
        <v>1</v>
      </c>
      <c r="AZ8" s="233">
        <v>1</v>
      </c>
      <c r="BA8" s="233">
        <f>IF(AZ8=1,G8,0)</f>
        <v>0</v>
      </c>
      <c r="BB8" s="233">
        <f>IF(AZ8=2,G8,0)</f>
        <v>0</v>
      </c>
      <c r="BC8" s="233">
        <f>IF(AZ8=3,G8,0)</f>
        <v>0</v>
      </c>
      <c r="BD8" s="233">
        <f>IF(AZ8=4,G8,0)</f>
        <v>0</v>
      </c>
      <c r="BE8" s="233">
        <f>IF(AZ8=5,G8,0)</f>
        <v>0</v>
      </c>
      <c r="CA8" s="258">
        <v>1</v>
      </c>
      <c r="CB8" s="258">
        <v>1</v>
      </c>
    </row>
    <row r="9" spans="1:80">
      <c r="A9" s="267"/>
      <c r="B9" s="270"/>
      <c r="C9" s="335" t="s">
        <v>1395</v>
      </c>
      <c r="D9" s="336"/>
      <c r="E9" s="271">
        <v>1.296</v>
      </c>
      <c r="F9" s="272"/>
      <c r="G9" s="273"/>
      <c r="H9" s="274"/>
      <c r="I9" s="268"/>
      <c r="J9" s="275"/>
      <c r="K9" s="268"/>
      <c r="M9" s="269" t="s">
        <v>1395</v>
      </c>
      <c r="O9" s="258"/>
    </row>
    <row r="10" spans="1:80">
      <c r="A10" s="259">
        <v>2</v>
      </c>
      <c r="B10" s="260" t="s">
        <v>160</v>
      </c>
      <c r="C10" s="261" t="s">
        <v>161</v>
      </c>
      <c r="D10" s="262" t="s">
        <v>157</v>
      </c>
      <c r="E10" s="263">
        <v>1.296</v>
      </c>
      <c r="F10" s="263"/>
      <c r="G10" s="264">
        <f>E10*F10</f>
        <v>0</v>
      </c>
      <c r="H10" s="265">
        <v>0</v>
      </c>
      <c r="I10" s="266">
        <f>E10*H10</f>
        <v>0</v>
      </c>
      <c r="J10" s="265">
        <v>0</v>
      </c>
      <c r="K10" s="266">
        <f>E10*J10</f>
        <v>0</v>
      </c>
      <c r="O10" s="258">
        <v>2</v>
      </c>
      <c r="AA10" s="233">
        <v>1</v>
      </c>
      <c r="AB10" s="233">
        <v>1</v>
      </c>
      <c r="AC10" s="233">
        <v>1</v>
      </c>
      <c r="AZ10" s="233">
        <v>1</v>
      </c>
      <c r="BA10" s="233">
        <f>IF(AZ10=1,G10,0)</f>
        <v>0</v>
      </c>
      <c r="BB10" s="233">
        <f>IF(AZ10=2,G10,0)</f>
        <v>0</v>
      </c>
      <c r="BC10" s="233">
        <f>IF(AZ10=3,G10,0)</f>
        <v>0</v>
      </c>
      <c r="BD10" s="233">
        <f>IF(AZ10=4,G10,0)</f>
        <v>0</v>
      </c>
      <c r="BE10" s="233">
        <f>IF(AZ10=5,G10,0)</f>
        <v>0</v>
      </c>
      <c r="CA10" s="258">
        <v>1</v>
      </c>
      <c r="CB10" s="258">
        <v>1</v>
      </c>
    </row>
    <row r="11" spans="1:80">
      <c r="A11" s="259">
        <v>3</v>
      </c>
      <c r="B11" s="260" t="s">
        <v>162</v>
      </c>
      <c r="C11" s="261" t="s">
        <v>163</v>
      </c>
      <c r="D11" s="262" t="s">
        <v>157</v>
      </c>
      <c r="E11" s="263">
        <v>2.5920000000000001</v>
      </c>
      <c r="F11" s="263"/>
      <c r="G11" s="264">
        <f>E11*F11</f>
        <v>0</v>
      </c>
      <c r="H11" s="265">
        <v>0</v>
      </c>
      <c r="I11" s="266">
        <f>E11*H11</f>
        <v>0</v>
      </c>
      <c r="J11" s="265">
        <v>0</v>
      </c>
      <c r="K11" s="266">
        <f>E11*J11</f>
        <v>0</v>
      </c>
      <c r="O11" s="258">
        <v>2</v>
      </c>
      <c r="AA11" s="233">
        <v>1</v>
      </c>
      <c r="AB11" s="233">
        <v>1</v>
      </c>
      <c r="AC11" s="233">
        <v>1</v>
      </c>
      <c r="AZ11" s="233">
        <v>1</v>
      </c>
      <c r="BA11" s="233">
        <f>IF(AZ11=1,G11,0)</f>
        <v>0</v>
      </c>
      <c r="BB11" s="233">
        <f>IF(AZ11=2,G11,0)</f>
        <v>0</v>
      </c>
      <c r="BC11" s="233">
        <f>IF(AZ11=3,G11,0)</f>
        <v>0</v>
      </c>
      <c r="BD11" s="233">
        <f>IF(AZ11=4,G11,0)</f>
        <v>0</v>
      </c>
      <c r="BE11" s="233">
        <f>IF(AZ11=5,G11,0)</f>
        <v>0</v>
      </c>
      <c r="CA11" s="258">
        <v>1</v>
      </c>
      <c r="CB11" s="258">
        <v>1</v>
      </c>
    </row>
    <row r="12" spans="1:80">
      <c r="A12" s="267"/>
      <c r="B12" s="270"/>
      <c r="C12" s="335" t="s">
        <v>1396</v>
      </c>
      <c r="D12" s="336"/>
      <c r="E12" s="271">
        <v>2.5920000000000001</v>
      </c>
      <c r="F12" s="272"/>
      <c r="G12" s="273"/>
      <c r="H12" s="274"/>
      <c r="I12" s="268"/>
      <c r="J12" s="275"/>
      <c r="K12" s="268"/>
      <c r="M12" s="269" t="s">
        <v>1396</v>
      </c>
      <c r="O12" s="258"/>
    </row>
    <row r="13" spans="1:80">
      <c r="A13" s="259">
        <v>4</v>
      </c>
      <c r="B13" s="260" t="s">
        <v>1397</v>
      </c>
      <c r="C13" s="261" t="s">
        <v>1398</v>
      </c>
      <c r="D13" s="262" t="s">
        <v>157</v>
      </c>
      <c r="E13" s="263">
        <v>1.296</v>
      </c>
      <c r="F13" s="263"/>
      <c r="G13" s="264">
        <f>E13*F13</f>
        <v>0</v>
      </c>
      <c r="H13" s="265">
        <v>0</v>
      </c>
      <c r="I13" s="266">
        <f>E13*H13</f>
        <v>0</v>
      </c>
      <c r="J13" s="265">
        <v>0</v>
      </c>
      <c r="K13" s="266">
        <f>E13*J13</f>
        <v>0</v>
      </c>
      <c r="O13" s="258">
        <v>2</v>
      </c>
      <c r="AA13" s="233">
        <v>1</v>
      </c>
      <c r="AB13" s="233">
        <v>1</v>
      </c>
      <c r="AC13" s="233">
        <v>1</v>
      </c>
      <c r="AZ13" s="233">
        <v>1</v>
      </c>
      <c r="BA13" s="233">
        <f>IF(AZ13=1,G13,0)</f>
        <v>0</v>
      </c>
      <c r="BB13" s="233">
        <f>IF(AZ13=2,G13,0)</f>
        <v>0</v>
      </c>
      <c r="BC13" s="233">
        <f>IF(AZ13=3,G13,0)</f>
        <v>0</v>
      </c>
      <c r="BD13" s="233">
        <f>IF(AZ13=4,G13,0)</f>
        <v>0</v>
      </c>
      <c r="BE13" s="233">
        <f>IF(AZ13=5,G13,0)</f>
        <v>0</v>
      </c>
      <c r="CA13" s="258">
        <v>1</v>
      </c>
      <c r="CB13" s="258">
        <v>1</v>
      </c>
    </row>
    <row r="14" spans="1:80">
      <c r="A14" s="259">
        <v>5</v>
      </c>
      <c r="B14" s="260" t="s">
        <v>1399</v>
      </c>
      <c r="C14" s="261" t="s">
        <v>1400</v>
      </c>
      <c r="D14" s="262" t="s">
        <v>157</v>
      </c>
      <c r="E14" s="263">
        <v>0.89600000000000002</v>
      </c>
      <c r="F14" s="263"/>
      <c r="G14" s="264">
        <f>E14*F14</f>
        <v>0</v>
      </c>
      <c r="H14" s="265">
        <v>0</v>
      </c>
      <c r="I14" s="266">
        <f>E14*H14</f>
        <v>0</v>
      </c>
      <c r="J14" s="265">
        <v>0</v>
      </c>
      <c r="K14" s="266">
        <f>E14*J14</f>
        <v>0</v>
      </c>
      <c r="O14" s="258">
        <v>2</v>
      </c>
      <c r="AA14" s="233">
        <v>1</v>
      </c>
      <c r="AB14" s="233">
        <v>1</v>
      </c>
      <c r="AC14" s="233">
        <v>1</v>
      </c>
      <c r="AZ14" s="233">
        <v>1</v>
      </c>
      <c r="BA14" s="233">
        <f>IF(AZ14=1,G14,0)</f>
        <v>0</v>
      </c>
      <c r="BB14" s="233">
        <f>IF(AZ14=2,G14,0)</f>
        <v>0</v>
      </c>
      <c r="BC14" s="233">
        <f>IF(AZ14=3,G14,0)</f>
        <v>0</v>
      </c>
      <c r="BD14" s="233">
        <f>IF(AZ14=4,G14,0)</f>
        <v>0</v>
      </c>
      <c r="BE14" s="233">
        <f>IF(AZ14=5,G14,0)</f>
        <v>0</v>
      </c>
      <c r="CA14" s="258">
        <v>1</v>
      </c>
      <c r="CB14" s="258">
        <v>1</v>
      </c>
    </row>
    <row r="15" spans="1:80">
      <c r="A15" s="267"/>
      <c r="B15" s="270"/>
      <c r="C15" s="335" t="s">
        <v>1395</v>
      </c>
      <c r="D15" s="336"/>
      <c r="E15" s="271">
        <v>1.296</v>
      </c>
      <c r="F15" s="272"/>
      <c r="G15" s="273"/>
      <c r="H15" s="274"/>
      <c r="I15" s="268"/>
      <c r="J15" s="275"/>
      <c r="K15" s="268"/>
      <c r="M15" s="269" t="s">
        <v>1395</v>
      </c>
      <c r="O15" s="258"/>
    </row>
    <row r="16" spans="1:80">
      <c r="A16" s="267"/>
      <c r="B16" s="270"/>
      <c r="C16" s="335" t="s">
        <v>1401</v>
      </c>
      <c r="D16" s="336"/>
      <c r="E16" s="271">
        <v>-0.4</v>
      </c>
      <c r="F16" s="272"/>
      <c r="G16" s="273"/>
      <c r="H16" s="274"/>
      <c r="I16" s="268"/>
      <c r="J16" s="275"/>
      <c r="K16" s="268"/>
      <c r="M16" s="269" t="s">
        <v>1401</v>
      </c>
      <c r="O16" s="258"/>
    </row>
    <row r="17" spans="1:80">
      <c r="A17" s="276"/>
      <c r="B17" s="277" t="s">
        <v>103</v>
      </c>
      <c r="C17" s="278" t="s">
        <v>154</v>
      </c>
      <c r="D17" s="279"/>
      <c r="E17" s="280"/>
      <c r="F17" s="281"/>
      <c r="G17" s="282">
        <f>SUM(G7:G16)</f>
        <v>0</v>
      </c>
      <c r="H17" s="283"/>
      <c r="I17" s="284">
        <f>SUM(I7:I16)</f>
        <v>0</v>
      </c>
      <c r="J17" s="283"/>
      <c r="K17" s="284">
        <f>SUM(K7:K16)</f>
        <v>0</v>
      </c>
      <c r="O17" s="258">
        <v>4</v>
      </c>
      <c r="BA17" s="285">
        <f>SUM(BA7:BA16)</f>
        <v>0</v>
      </c>
      <c r="BB17" s="285">
        <f>SUM(BB7:BB16)</f>
        <v>0</v>
      </c>
      <c r="BC17" s="285">
        <f>SUM(BC7:BC16)</f>
        <v>0</v>
      </c>
      <c r="BD17" s="285">
        <f>SUM(BD7:BD16)</f>
        <v>0</v>
      </c>
      <c r="BE17" s="285">
        <f>SUM(BE7:BE16)</f>
        <v>0</v>
      </c>
    </row>
    <row r="18" spans="1:80">
      <c r="A18" s="248" t="s">
        <v>100</v>
      </c>
      <c r="B18" s="249" t="s">
        <v>164</v>
      </c>
      <c r="C18" s="250" t="s">
        <v>165</v>
      </c>
      <c r="D18" s="251"/>
      <c r="E18" s="252"/>
      <c r="F18" s="252"/>
      <c r="G18" s="253"/>
      <c r="H18" s="254"/>
      <c r="I18" s="255"/>
      <c r="J18" s="256"/>
      <c r="K18" s="257"/>
      <c r="O18" s="258">
        <v>1</v>
      </c>
    </row>
    <row r="19" spans="1:80">
      <c r="A19" s="259">
        <v>6</v>
      </c>
      <c r="B19" s="260" t="s">
        <v>175</v>
      </c>
      <c r="C19" s="261" t="s">
        <v>176</v>
      </c>
      <c r="D19" s="262" t="s">
        <v>157</v>
      </c>
      <c r="E19" s="263">
        <v>0.16200000000000001</v>
      </c>
      <c r="F19" s="263"/>
      <c r="G19" s="264">
        <f>E19*F19</f>
        <v>0</v>
      </c>
      <c r="H19" s="265">
        <v>2.1</v>
      </c>
      <c r="I19" s="266">
        <f>E19*H19</f>
        <v>0.3402</v>
      </c>
      <c r="J19" s="265">
        <v>0</v>
      </c>
      <c r="K19" s="266">
        <f>E19*J19</f>
        <v>0</v>
      </c>
      <c r="O19" s="258">
        <v>2</v>
      </c>
      <c r="AA19" s="233">
        <v>1</v>
      </c>
      <c r="AB19" s="233">
        <v>1</v>
      </c>
      <c r="AC19" s="233">
        <v>1</v>
      </c>
      <c r="AZ19" s="233">
        <v>1</v>
      </c>
      <c r="BA19" s="233">
        <f>IF(AZ19=1,G19,0)</f>
        <v>0</v>
      </c>
      <c r="BB19" s="233">
        <f>IF(AZ19=2,G19,0)</f>
        <v>0</v>
      </c>
      <c r="BC19" s="233">
        <f>IF(AZ19=3,G19,0)</f>
        <v>0</v>
      </c>
      <c r="BD19" s="233">
        <f>IF(AZ19=4,G19,0)</f>
        <v>0</v>
      </c>
      <c r="BE19" s="233">
        <f>IF(AZ19=5,G19,0)</f>
        <v>0</v>
      </c>
      <c r="CA19" s="258">
        <v>1</v>
      </c>
      <c r="CB19" s="258">
        <v>1</v>
      </c>
    </row>
    <row r="20" spans="1:80">
      <c r="A20" s="267"/>
      <c r="B20" s="270"/>
      <c r="C20" s="335" t="s">
        <v>1402</v>
      </c>
      <c r="D20" s="336"/>
      <c r="E20" s="271">
        <v>0</v>
      </c>
      <c r="F20" s="272"/>
      <c r="G20" s="273"/>
      <c r="H20" s="274"/>
      <c r="I20" s="268"/>
      <c r="J20" s="275"/>
      <c r="K20" s="268"/>
      <c r="M20" s="269" t="s">
        <v>1402</v>
      </c>
      <c r="O20" s="258"/>
    </row>
    <row r="21" spans="1:80">
      <c r="A21" s="267"/>
      <c r="B21" s="270"/>
      <c r="C21" s="335" t="s">
        <v>1403</v>
      </c>
      <c r="D21" s="336"/>
      <c r="E21" s="271">
        <v>0.16200000000000001</v>
      </c>
      <c r="F21" s="272"/>
      <c r="G21" s="273"/>
      <c r="H21" s="274"/>
      <c r="I21" s="268"/>
      <c r="J21" s="275"/>
      <c r="K21" s="268"/>
      <c r="M21" s="269" t="s">
        <v>1403</v>
      </c>
      <c r="O21" s="258"/>
    </row>
    <row r="22" spans="1:80">
      <c r="A22" s="259">
        <v>7</v>
      </c>
      <c r="B22" s="260" t="s">
        <v>1404</v>
      </c>
      <c r="C22" s="261" t="s">
        <v>1405</v>
      </c>
      <c r="D22" s="262" t="s">
        <v>157</v>
      </c>
      <c r="E22" s="263">
        <v>0.4</v>
      </c>
      <c r="F22" s="263"/>
      <c r="G22" s="264">
        <f>E22*F22</f>
        <v>0</v>
      </c>
      <c r="H22" s="265">
        <v>2.5249999999999999</v>
      </c>
      <c r="I22" s="266">
        <f>E22*H22</f>
        <v>1.01</v>
      </c>
      <c r="J22" s="265">
        <v>0</v>
      </c>
      <c r="K22" s="266">
        <f>E22*J22</f>
        <v>0</v>
      </c>
      <c r="O22" s="258">
        <v>2</v>
      </c>
      <c r="AA22" s="233">
        <v>1</v>
      </c>
      <c r="AB22" s="233">
        <v>1</v>
      </c>
      <c r="AC22" s="233">
        <v>1</v>
      </c>
      <c r="AZ22" s="233">
        <v>1</v>
      </c>
      <c r="BA22" s="233">
        <f>IF(AZ22=1,G22,0)</f>
        <v>0</v>
      </c>
      <c r="BB22" s="233">
        <f>IF(AZ22=2,G22,0)</f>
        <v>0</v>
      </c>
      <c r="BC22" s="233">
        <f>IF(AZ22=3,G22,0)</f>
        <v>0</v>
      </c>
      <c r="BD22" s="233">
        <f>IF(AZ22=4,G22,0)</f>
        <v>0</v>
      </c>
      <c r="BE22" s="233">
        <f>IF(AZ22=5,G22,0)</f>
        <v>0</v>
      </c>
      <c r="CA22" s="258">
        <v>1</v>
      </c>
      <c r="CB22" s="258">
        <v>1</v>
      </c>
    </row>
    <row r="23" spans="1:80">
      <c r="A23" s="267"/>
      <c r="B23" s="270"/>
      <c r="C23" s="335" t="s">
        <v>1406</v>
      </c>
      <c r="D23" s="336"/>
      <c r="E23" s="271">
        <v>0.4</v>
      </c>
      <c r="F23" s="272"/>
      <c r="G23" s="273"/>
      <c r="H23" s="274"/>
      <c r="I23" s="268"/>
      <c r="J23" s="275"/>
      <c r="K23" s="268"/>
      <c r="M23" s="269" t="s">
        <v>1406</v>
      </c>
      <c r="O23" s="258"/>
    </row>
    <row r="24" spans="1:80">
      <c r="A24" s="259">
        <v>8</v>
      </c>
      <c r="B24" s="260" t="s">
        <v>1407</v>
      </c>
      <c r="C24" s="261" t="s">
        <v>1408</v>
      </c>
      <c r="D24" s="262" t="s">
        <v>172</v>
      </c>
      <c r="E24" s="263">
        <v>0.8</v>
      </c>
      <c r="F24" s="263"/>
      <c r="G24" s="264">
        <f>E24*F24</f>
        <v>0</v>
      </c>
      <c r="H24" s="265">
        <v>3.9199999999999999E-2</v>
      </c>
      <c r="I24" s="266">
        <f>E24*H24</f>
        <v>3.1359999999999999E-2</v>
      </c>
      <c r="J24" s="265">
        <v>0</v>
      </c>
      <c r="K24" s="266">
        <f>E24*J24</f>
        <v>0</v>
      </c>
      <c r="O24" s="258">
        <v>2</v>
      </c>
      <c r="AA24" s="233">
        <v>1</v>
      </c>
      <c r="AB24" s="233">
        <v>1</v>
      </c>
      <c r="AC24" s="233">
        <v>1</v>
      </c>
      <c r="AZ24" s="233">
        <v>1</v>
      </c>
      <c r="BA24" s="233">
        <f>IF(AZ24=1,G24,0)</f>
        <v>0</v>
      </c>
      <c r="BB24" s="233">
        <f>IF(AZ24=2,G24,0)</f>
        <v>0</v>
      </c>
      <c r="BC24" s="233">
        <f>IF(AZ24=3,G24,0)</f>
        <v>0</v>
      </c>
      <c r="BD24" s="233">
        <f>IF(AZ24=4,G24,0)</f>
        <v>0</v>
      </c>
      <c r="BE24" s="233">
        <f>IF(AZ24=5,G24,0)</f>
        <v>0</v>
      </c>
      <c r="CA24" s="258">
        <v>1</v>
      </c>
      <c r="CB24" s="258">
        <v>1</v>
      </c>
    </row>
    <row r="25" spans="1:80">
      <c r="A25" s="267"/>
      <c r="B25" s="270"/>
      <c r="C25" s="335" t="s">
        <v>1409</v>
      </c>
      <c r="D25" s="336"/>
      <c r="E25" s="271">
        <v>0.8</v>
      </c>
      <c r="F25" s="272"/>
      <c r="G25" s="273"/>
      <c r="H25" s="274"/>
      <c r="I25" s="268"/>
      <c r="J25" s="275"/>
      <c r="K25" s="268"/>
      <c r="M25" s="269" t="s">
        <v>1409</v>
      </c>
      <c r="O25" s="258"/>
    </row>
    <row r="26" spans="1:80">
      <c r="A26" s="259">
        <v>9</v>
      </c>
      <c r="B26" s="260" t="s">
        <v>1410</v>
      </c>
      <c r="C26" s="261" t="s">
        <v>1411</v>
      </c>
      <c r="D26" s="262" t="s">
        <v>172</v>
      </c>
      <c r="E26" s="263">
        <v>0.8</v>
      </c>
      <c r="F26" s="263"/>
      <c r="G26" s="264">
        <f>E26*F26</f>
        <v>0</v>
      </c>
      <c r="H26" s="265">
        <v>0</v>
      </c>
      <c r="I26" s="266">
        <f>E26*H26</f>
        <v>0</v>
      </c>
      <c r="J26" s="265">
        <v>0</v>
      </c>
      <c r="K26" s="266">
        <f>E26*J26</f>
        <v>0</v>
      </c>
      <c r="O26" s="258">
        <v>2</v>
      </c>
      <c r="AA26" s="233">
        <v>1</v>
      </c>
      <c r="AB26" s="233">
        <v>1</v>
      </c>
      <c r="AC26" s="233">
        <v>1</v>
      </c>
      <c r="AZ26" s="233">
        <v>1</v>
      </c>
      <c r="BA26" s="233">
        <f>IF(AZ26=1,G26,0)</f>
        <v>0</v>
      </c>
      <c r="BB26" s="233">
        <f>IF(AZ26=2,G26,0)</f>
        <v>0</v>
      </c>
      <c r="BC26" s="233">
        <f>IF(AZ26=3,G26,0)</f>
        <v>0</v>
      </c>
      <c r="BD26" s="233">
        <f>IF(AZ26=4,G26,0)</f>
        <v>0</v>
      </c>
      <c r="BE26" s="233">
        <f>IF(AZ26=5,G26,0)</f>
        <v>0</v>
      </c>
      <c r="CA26" s="258">
        <v>1</v>
      </c>
      <c r="CB26" s="258">
        <v>1</v>
      </c>
    </row>
    <row r="27" spans="1:80">
      <c r="A27" s="259">
        <v>10</v>
      </c>
      <c r="B27" s="260" t="s">
        <v>1412</v>
      </c>
      <c r="C27" s="261" t="s">
        <v>1413</v>
      </c>
      <c r="D27" s="262" t="s">
        <v>229</v>
      </c>
      <c r="E27" s="263">
        <v>2</v>
      </c>
      <c r="F27" s="263"/>
      <c r="G27" s="264">
        <f>E27*F27</f>
        <v>0</v>
      </c>
      <c r="H27" s="265">
        <v>1.353E-2</v>
      </c>
      <c r="I27" s="266">
        <f>E27*H27</f>
        <v>2.7060000000000001E-2</v>
      </c>
      <c r="J27" s="265">
        <v>0</v>
      </c>
      <c r="K27" s="266">
        <f>E27*J27</f>
        <v>0</v>
      </c>
      <c r="O27" s="258">
        <v>2</v>
      </c>
      <c r="AA27" s="233">
        <v>1</v>
      </c>
      <c r="AB27" s="233">
        <v>1</v>
      </c>
      <c r="AC27" s="233">
        <v>1</v>
      </c>
      <c r="AZ27" s="233">
        <v>1</v>
      </c>
      <c r="BA27" s="233">
        <f>IF(AZ27=1,G27,0)</f>
        <v>0</v>
      </c>
      <c r="BB27" s="233">
        <f>IF(AZ27=2,G27,0)</f>
        <v>0</v>
      </c>
      <c r="BC27" s="233">
        <f>IF(AZ27=3,G27,0)</f>
        <v>0</v>
      </c>
      <c r="BD27" s="233">
        <f>IF(AZ27=4,G27,0)</f>
        <v>0</v>
      </c>
      <c r="BE27" s="233">
        <f>IF(AZ27=5,G27,0)</f>
        <v>0</v>
      </c>
      <c r="CA27" s="258">
        <v>1</v>
      </c>
      <c r="CB27" s="258">
        <v>1</v>
      </c>
    </row>
    <row r="28" spans="1:80">
      <c r="A28" s="267"/>
      <c r="B28" s="270"/>
      <c r="C28" s="335" t="s">
        <v>1414</v>
      </c>
      <c r="D28" s="336"/>
      <c r="E28" s="271">
        <v>2</v>
      </c>
      <c r="F28" s="272"/>
      <c r="G28" s="273"/>
      <c r="H28" s="274"/>
      <c r="I28" s="268"/>
      <c r="J28" s="275"/>
      <c r="K28" s="268"/>
      <c r="M28" s="269" t="s">
        <v>1414</v>
      </c>
      <c r="O28" s="258"/>
    </row>
    <row r="29" spans="1:80">
      <c r="A29" s="276"/>
      <c r="B29" s="277" t="s">
        <v>103</v>
      </c>
      <c r="C29" s="278" t="s">
        <v>166</v>
      </c>
      <c r="D29" s="279"/>
      <c r="E29" s="280"/>
      <c r="F29" s="281"/>
      <c r="G29" s="282">
        <f>SUM(G18:G28)</f>
        <v>0</v>
      </c>
      <c r="H29" s="283"/>
      <c r="I29" s="284">
        <f>SUM(I18:I28)</f>
        <v>1.4086200000000002</v>
      </c>
      <c r="J29" s="283"/>
      <c r="K29" s="284">
        <f>SUM(K18:K28)</f>
        <v>0</v>
      </c>
      <c r="O29" s="258">
        <v>4</v>
      </c>
      <c r="BA29" s="285">
        <f>SUM(BA18:BA28)</f>
        <v>0</v>
      </c>
      <c r="BB29" s="285">
        <f>SUM(BB18:BB28)</f>
        <v>0</v>
      </c>
      <c r="BC29" s="285">
        <f>SUM(BC18:BC28)</f>
        <v>0</v>
      </c>
      <c r="BD29" s="285">
        <f>SUM(BD18:BD28)</f>
        <v>0</v>
      </c>
      <c r="BE29" s="285">
        <f>SUM(BE18:BE28)</f>
        <v>0</v>
      </c>
    </row>
    <row r="30" spans="1:80">
      <c r="A30" s="248" t="s">
        <v>100</v>
      </c>
      <c r="B30" s="249" t="s">
        <v>563</v>
      </c>
      <c r="C30" s="250" t="s">
        <v>564</v>
      </c>
      <c r="D30" s="251"/>
      <c r="E30" s="252"/>
      <c r="F30" s="252"/>
      <c r="G30" s="253"/>
      <c r="H30" s="254"/>
      <c r="I30" s="255"/>
      <c r="J30" s="256"/>
      <c r="K30" s="257"/>
      <c r="O30" s="258">
        <v>1</v>
      </c>
    </row>
    <row r="31" spans="1:80">
      <c r="A31" s="259">
        <v>11</v>
      </c>
      <c r="B31" s="260" t="s">
        <v>1415</v>
      </c>
      <c r="C31" s="261" t="s">
        <v>1416</v>
      </c>
      <c r="D31" s="262" t="s">
        <v>157</v>
      </c>
      <c r="E31" s="263">
        <v>0.24299999999999999</v>
      </c>
      <c r="F31" s="263"/>
      <c r="G31" s="264">
        <f>E31*F31</f>
        <v>0</v>
      </c>
      <c r="H31" s="265">
        <v>2.5</v>
      </c>
      <c r="I31" s="266">
        <f>E31*H31</f>
        <v>0.60749999999999993</v>
      </c>
      <c r="J31" s="265">
        <v>0</v>
      </c>
      <c r="K31" s="266">
        <f>E31*J31</f>
        <v>0</v>
      </c>
      <c r="O31" s="258">
        <v>2</v>
      </c>
      <c r="AA31" s="233">
        <v>1</v>
      </c>
      <c r="AB31" s="233">
        <v>1</v>
      </c>
      <c r="AC31" s="233">
        <v>1</v>
      </c>
      <c r="AZ31" s="233">
        <v>1</v>
      </c>
      <c r="BA31" s="233">
        <f>IF(AZ31=1,G31,0)</f>
        <v>0</v>
      </c>
      <c r="BB31" s="233">
        <f>IF(AZ31=2,G31,0)</f>
        <v>0</v>
      </c>
      <c r="BC31" s="233">
        <f>IF(AZ31=3,G31,0)</f>
        <v>0</v>
      </c>
      <c r="BD31" s="233">
        <f>IF(AZ31=4,G31,0)</f>
        <v>0</v>
      </c>
      <c r="BE31" s="233">
        <f>IF(AZ31=5,G31,0)</f>
        <v>0</v>
      </c>
      <c r="CA31" s="258">
        <v>1</v>
      </c>
      <c r="CB31" s="258">
        <v>1</v>
      </c>
    </row>
    <row r="32" spans="1:80">
      <c r="A32" s="267"/>
      <c r="B32" s="270"/>
      <c r="C32" s="335" t="s">
        <v>1417</v>
      </c>
      <c r="D32" s="336"/>
      <c r="E32" s="271">
        <v>0</v>
      </c>
      <c r="F32" s="272"/>
      <c r="G32" s="273"/>
      <c r="H32" s="274"/>
      <c r="I32" s="268"/>
      <c r="J32" s="275"/>
      <c r="K32" s="268"/>
      <c r="M32" s="269" t="s">
        <v>1417</v>
      </c>
      <c r="O32" s="258"/>
    </row>
    <row r="33" spans="1:80">
      <c r="A33" s="267"/>
      <c r="B33" s="270"/>
      <c r="C33" s="335" t="s">
        <v>1418</v>
      </c>
      <c r="D33" s="336"/>
      <c r="E33" s="271">
        <v>0.24299999999999999</v>
      </c>
      <c r="F33" s="272"/>
      <c r="G33" s="273"/>
      <c r="H33" s="274"/>
      <c r="I33" s="268"/>
      <c r="J33" s="275"/>
      <c r="K33" s="268"/>
      <c r="M33" s="269" t="s">
        <v>1418</v>
      </c>
      <c r="O33" s="258"/>
    </row>
    <row r="34" spans="1:80">
      <c r="A34" s="276"/>
      <c r="B34" s="277" t="s">
        <v>103</v>
      </c>
      <c r="C34" s="278" t="s">
        <v>565</v>
      </c>
      <c r="D34" s="279"/>
      <c r="E34" s="280"/>
      <c r="F34" s="281"/>
      <c r="G34" s="282">
        <f>SUM(G30:G33)</f>
        <v>0</v>
      </c>
      <c r="H34" s="283"/>
      <c r="I34" s="284">
        <f>SUM(I30:I33)</f>
        <v>0.60749999999999993</v>
      </c>
      <c r="J34" s="283"/>
      <c r="K34" s="284">
        <f>SUM(K30:K33)</f>
        <v>0</v>
      </c>
      <c r="O34" s="258">
        <v>4</v>
      </c>
      <c r="BA34" s="285">
        <f>SUM(BA30:BA33)</f>
        <v>0</v>
      </c>
      <c r="BB34" s="285">
        <f>SUM(BB30:BB33)</f>
        <v>0</v>
      </c>
      <c r="BC34" s="285">
        <f>SUM(BC30:BC33)</f>
        <v>0</v>
      </c>
      <c r="BD34" s="285">
        <f>SUM(BD30:BD33)</f>
        <v>0</v>
      </c>
      <c r="BE34" s="285">
        <f>SUM(BE30:BE33)</f>
        <v>0</v>
      </c>
    </row>
    <row r="35" spans="1:80">
      <c r="A35" s="248" t="s">
        <v>100</v>
      </c>
      <c r="B35" s="249" t="s">
        <v>746</v>
      </c>
      <c r="C35" s="250" t="s">
        <v>747</v>
      </c>
      <c r="D35" s="251"/>
      <c r="E35" s="252"/>
      <c r="F35" s="252"/>
      <c r="G35" s="253"/>
      <c r="H35" s="254"/>
      <c r="I35" s="255"/>
      <c r="J35" s="256"/>
      <c r="K35" s="257"/>
      <c r="O35" s="258">
        <v>1</v>
      </c>
    </row>
    <row r="36" spans="1:80">
      <c r="A36" s="259">
        <v>12</v>
      </c>
      <c r="B36" s="260" t="s">
        <v>1419</v>
      </c>
      <c r="C36" s="261" t="s">
        <v>1420</v>
      </c>
      <c r="D36" s="262" t="s">
        <v>181</v>
      </c>
      <c r="E36" s="263">
        <v>2.0161199999999999</v>
      </c>
      <c r="F36" s="263"/>
      <c r="G36" s="264">
        <f>E36*F36</f>
        <v>0</v>
      </c>
      <c r="H36" s="265">
        <v>0</v>
      </c>
      <c r="I36" s="266">
        <f>E36*H36</f>
        <v>0</v>
      </c>
      <c r="J36" s="265"/>
      <c r="K36" s="266">
        <f>E36*J36</f>
        <v>0</v>
      </c>
      <c r="O36" s="258">
        <v>2</v>
      </c>
      <c r="AA36" s="233">
        <v>7</v>
      </c>
      <c r="AB36" s="233">
        <v>1</v>
      </c>
      <c r="AC36" s="233">
        <v>2</v>
      </c>
      <c r="AZ36" s="233">
        <v>1</v>
      </c>
      <c r="BA36" s="233">
        <f>IF(AZ36=1,G36,0)</f>
        <v>0</v>
      </c>
      <c r="BB36" s="233">
        <f>IF(AZ36=2,G36,0)</f>
        <v>0</v>
      </c>
      <c r="BC36" s="233">
        <f>IF(AZ36=3,G36,0)</f>
        <v>0</v>
      </c>
      <c r="BD36" s="233">
        <f>IF(AZ36=4,G36,0)</f>
        <v>0</v>
      </c>
      <c r="BE36" s="233">
        <f>IF(AZ36=5,G36,0)</f>
        <v>0</v>
      </c>
      <c r="CA36" s="258">
        <v>7</v>
      </c>
      <c r="CB36" s="258">
        <v>1</v>
      </c>
    </row>
    <row r="37" spans="1:80">
      <c r="A37" s="276"/>
      <c r="B37" s="277" t="s">
        <v>103</v>
      </c>
      <c r="C37" s="278" t="s">
        <v>748</v>
      </c>
      <c r="D37" s="279"/>
      <c r="E37" s="280"/>
      <c r="F37" s="281"/>
      <c r="G37" s="282">
        <f>SUM(G35:G36)</f>
        <v>0</v>
      </c>
      <c r="H37" s="283"/>
      <c r="I37" s="284">
        <f>SUM(I35:I36)</f>
        <v>0</v>
      </c>
      <c r="J37" s="283"/>
      <c r="K37" s="284">
        <f>SUM(K35:K36)</f>
        <v>0</v>
      </c>
      <c r="O37" s="258">
        <v>4</v>
      </c>
      <c r="BA37" s="285">
        <f>SUM(BA35:BA36)</f>
        <v>0</v>
      </c>
      <c r="BB37" s="285">
        <f>SUM(BB35:BB36)</f>
        <v>0</v>
      </c>
      <c r="BC37" s="285">
        <f>SUM(BC35:BC36)</f>
        <v>0</v>
      </c>
      <c r="BD37" s="285">
        <f>SUM(BD35:BD36)</f>
        <v>0</v>
      </c>
      <c r="BE37" s="285">
        <f>SUM(BE35:BE36)</f>
        <v>0</v>
      </c>
    </row>
    <row r="38" spans="1:80">
      <c r="A38" s="248" t="s">
        <v>100</v>
      </c>
      <c r="B38" s="249" t="s">
        <v>1421</v>
      </c>
      <c r="C38" s="250" t="s">
        <v>1422</v>
      </c>
      <c r="D38" s="251"/>
      <c r="E38" s="252"/>
      <c r="F38" s="252"/>
      <c r="G38" s="253"/>
      <c r="H38" s="254"/>
      <c r="I38" s="255"/>
      <c r="J38" s="256"/>
      <c r="K38" s="257"/>
      <c r="O38" s="258">
        <v>1</v>
      </c>
    </row>
    <row r="39" spans="1:80">
      <c r="A39" s="259">
        <v>13</v>
      </c>
      <c r="B39" s="260" t="s">
        <v>1424</v>
      </c>
      <c r="C39" s="261" t="s">
        <v>1425</v>
      </c>
      <c r="D39" s="262" t="s">
        <v>172</v>
      </c>
      <c r="E39" s="263">
        <v>89.2</v>
      </c>
      <c r="F39" s="263"/>
      <c r="G39" s="264">
        <f>E39*F39</f>
        <v>0</v>
      </c>
      <c r="H39" s="265">
        <v>1.7000000000000001E-4</v>
      </c>
      <c r="I39" s="266">
        <f>E39*H39</f>
        <v>1.5164000000000002E-2</v>
      </c>
      <c r="J39" s="265">
        <v>0</v>
      </c>
      <c r="K39" s="266">
        <f>E39*J39</f>
        <v>0</v>
      </c>
      <c r="O39" s="258">
        <v>2</v>
      </c>
      <c r="AA39" s="233">
        <v>1</v>
      </c>
      <c r="AB39" s="233">
        <v>7</v>
      </c>
      <c r="AC39" s="233">
        <v>7</v>
      </c>
      <c r="AZ39" s="233">
        <v>2</v>
      </c>
      <c r="BA39" s="233">
        <f>IF(AZ39=1,G39,0)</f>
        <v>0</v>
      </c>
      <c r="BB39" s="233">
        <f>IF(AZ39=2,G39,0)</f>
        <v>0</v>
      </c>
      <c r="BC39" s="233">
        <f>IF(AZ39=3,G39,0)</f>
        <v>0</v>
      </c>
      <c r="BD39" s="233">
        <f>IF(AZ39=4,G39,0)</f>
        <v>0</v>
      </c>
      <c r="BE39" s="233">
        <f>IF(AZ39=5,G39,0)</f>
        <v>0</v>
      </c>
      <c r="CA39" s="258">
        <v>1</v>
      </c>
      <c r="CB39" s="258">
        <v>7</v>
      </c>
    </row>
    <row r="40" spans="1:80">
      <c r="A40" s="267"/>
      <c r="B40" s="270"/>
      <c r="C40" s="335" t="s">
        <v>1426</v>
      </c>
      <c r="D40" s="336"/>
      <c r="E40" s="271">
        <v>0</v>
      </c>
      <c r="F40" s="272"/>
      <c r="G40" s="273"/>
      <c r="H40" s="274"/>
      <c r="I40" s="268"/>
      <c r="J40" s="275"/>
      <c r="K40" s="268"/>
      <c r="M40" s="269" t="s">
        <v>1426</v>
      </c>
      <c r="O40" s="258"/>
    </row>
    <row r="41" spans="1:80">
      <c r="A41" s="267"/>
      <c r="B41" s="270"/>
      <c r="C41" s="335" t="s">
        <v>1427</v>
      </c>
      <c r="D41" s="336"/>
      <c r="E41" s="271">
        <v>89.2</v>
      </c>
      <c r="F41" s="272"/>
      <c r="G41" s="273"/>
      <c r="H41" s="274"/>
      <c r="I41" s="268"/>
      <c r="J41" s="275"/>
      <c r="K41" s="268"/>
      <c r="M41" s="269" t="s">
        <v>1427</v>
      </c>
      <c r="O41" s="258"/>
    </row>
    <row r="42" spans="1:80">
      <c r="A42" s="259">
        <v>14</v>
      </c>
      <c r="B42" s="260" t="s">
        <v>1428</v>
      </c>
      <c r="C42" s="261" t="s">
        <v>1429</v>
      </c>
      <c r="D42" s="262" t="s">
        <v>172</v>
      </c>
      <c r="E42" s="263">
        <v>100.79600000000001</v>
      </c>
      <c r="F42" s="263"/>
      <c r="G42" s="264">
        <f>E42*F42</f>
        <v>0</v>
      </c>
      <c r="H42" s="265">
        <v>1.15E-2</v>
      </c>
      <c r="I42" s="266">
        <f>E42*H42</f>
        <v>1.159154</v>
      </c>
      <c r="J42" s="265"/>
      <c r="K42" s="266">
        <f>E42*J42</f>
        <v>0</v>
      </c>
      <c r="O42" s="258">
        <v>2</v>
      </c>
      <c r="AA42" s="233">
        <v>3</v>
      </c>
      <c r="AB42" s="233">
        <v>7</v>
      </c>
      <c r="AC42" s="233">
        <v>62866002</v>
      </c>
      <c r="AZ42" s="233">
        <v>2</v>
      </c>
      <c r="BA42" s="233">
        <f>IF(AZ42=1,G42,0)</f>
        <v>0</v>
      </c>
      <c r="BB42" s="233">
        <f>IF(AZ42=2,G42,0)</f>
        <v>0</v>
      </c>
      <c r="BC42" s="233">
        <f>IF(AZ42=3,G42,0)</f>
        <v>0</v>
      </c>
      <c r="BD42" s="233">
        <f>IF(AZ42=4,G42,0)</f>
        <v>0</v>
      </c>
      <c r="BE42" s="233">
        <f>IF(AZ42=5,G42,0)</f>
        <v>0</v>
      </c>
      <c r="CA42" s="258">
        <v>3</v>
      </c>
      <c r="CB42" s="258">
        <v>7</v>
      </c>
    </row>
    <row r="43" spans="1:80">
      <c r="A43" s="267"/>
      <c r="B43" s="270"/>
      <c r="C43" s="335" t="s">
        <v>1430</v>
      </c>
      <c r="D43" s="336"/>
      <c r="E43" s="271">
        <v>89.2</v>
      </c>
      <c r="F43" s="272"/>
      <c r="G43" s="273"/>
      <c r="H43" s="274"/>
      <c r="I43" s="268"/>
      <c r="J43" s="275"/>
      <c r="K43" s="268"/>
      <c r="M43" s="269" t="s">
        <v>1430</v>
      </c>
      <c r="O43" s="258"/>
    </row>
    <row r="44" spans="1:80">
      <c r="A44" s="267"/>
      <c r="B44" s="270"/>
      <c r="C44" s="335" t="s">
        <v>1431</v>
      </c>
      <c r="D44" s="336"/>
      <c r="E44" s="271">
        <v>11.596</v>
      </c>
      <c r="F44" s="272"/>
      <c r="G44" s="273"/>
      <c r="H44" s="274"/>
      <c r="I44" s="268"/>
      <c r="J44" s="275"/>
      <c r="K44" s="268"/>
      <c r="M44" s="269" t="s">
        <v>1431</v>
      </c>
      <c r="O44" s="258"/>
    </row>
    <row r="45" spans="1:80">
      <c r="A45" s="259">
        <v>15</v>
      </c>
      <c r="B45" s="260" t="s">
        <v>1432</v>
      </c>
      <c r="C45" s="261" t="s">
        <v>1433</v>
      </c>
      <c r="D45" s="262" t="s">
        <v>181</v>
      </c>
      <c r="E45" s="263">
        <v>1.174318</v>
      </c>
      <c r="F45" s="263"/>
      <c r="G45" s="264">
        <f>E45*F45</f>
        <v>0</v>
      </c>
      <c r="H45" s="265">
        <v>0</v>
      </c>
      <c r="I45" s="266">
        <f>E45*H45</f>
        <v>0</v>
      </c>
      <c r="J45" s="265"/>
      <c r="K45" s="266">
        <f>E45*J45</f>
        <v>0</v>
      </c>
      <c r="O45" s="258">
        <v>2</v>
      </c>
      <c r="AA45" s="233">
        <v>7</v>
      </c>
      <c r="AB45" s="233">
        <v>1001</v>
      </c>
      <c r="AC45" s="233">
        <v>5</v>
      </c>
      <c r="AZ45" s="233">
        <v>2</v>
      </c>
      <c r="BA45" s="233">
        <f>IF(AZ45=1,G45,0)</f>
        <v>0</v>
      </c>
      <c r="BB45" s="233">
        <f>IF(AZ45=2,G45,0)</f>
        <v>0</v>
      </c>
      <c r="BC45" s="233">
        <f>IF(AZ45=3,G45,0)</f>
        <v>0</v>
      </c>
      <c r="BD45" s="233">
        <f>IF(AZ45=4,G45,0)</f>
        <v>0</v>
      </c>
      <c r="BE45" s="233">
        <f>IF(AZ45=5,G45,0)</f>
        <v>0</v>
      </c>
      <c r="CA45" s="258">
        <v>7</v>
      </c>
      <c r="CB45" s="258">
        <v>1001</v>
      </c>
    </row>
    <row r="46" spans="1:80">
      <c r="A46" s="276"/>
      <c r="B46" s="277" t="s">
        <v>103</v>
      </c>
      <c r="C46" s="278" t="s">
        <v>1423</v>
      </c>
      <c r="D46" s="279"/>
      <c r="E46" s="280"/>
      <c r="F46" s="281"/>
      <c r="G46" s="282">
        <f>SUM(G38:G45)</f>
        <v>0</v>
      </c>
      <c r="H46" s="283"/>
      <c r="I46" s="284">
        <f>SUM(I38:I45)</f>
        <v>1.174318</v>
      </c>
      <c r="J46" s="283"/>
      <c r="K46" s="284">
        <f>SUM(K38:K45)</f>
        <v>0</v>
      </c>
      <c r="O46" s="258">
        <v>4</v>
      </c>
      <c r="BA46" s="285">
        <f>SUM(BA38:BA45)</f>
        <v>0</v>
      </c>
      <c r="BB46" s="285">
        <f>SUM(BB38:BB45)</f>
        <v>0</v>
      </c>
      <c r="BC46" s="285">
        <f>SUM(BC38:BC45)</f>
        <v>0</v>
      </c>
      <c r="BD46" s="285">
        <f>SUM(BD38:BD45)</f>
        <v>0</v>
      </c>
      <c r="BE46" s="285">
        <f>SUM(BE38:BE45)</f>
        <v>0</v>
      </c>
    </row>
    <row r="47" spans="1:80">
      <c r="A47" s="248" t="s">
        <v>100</v>
      </c>
      <c r="B47" s="249" t="s">
        <v>916</v>
      </c>
      <c r="C47" s="250" t="s">
        <v>917</v>
      </c>
      <c r="D47" s="251"/>
      <c r="E47" s="252"/>
      <c r="F47" s="252"/>
      <c r="G47" s="253"/>
      <c r="H47" s="254"/>
      <c r="I47" s="255"/>
      <c r="J47" s="256"/>
      <c r="K47" s="257"/>
      <c r="O47" s="258">
        <v>1</v>
      </c>
    </row>
    <row r="48" spans="1:80">
      <c r="A48" s="259">
        <v>16</v>
      </c>
      <c r="B48" s="260" t="s">
        <v>928</v>
      </c>
      <c r="C48" s="261" t="s">
        <v>929</v>
      </c>
      <c r="D48" s="262" t="s">
        <v>201</v>
      </c>
      <c r="E48" s="263">
        <v>10.8</v>
      </c>
      <c r="F48" s="263"/>
      <c r="G48" s="264">
        <f>E48*F48</f>
        <v>0</v>
      </c>
      <c r="H48" s="265">
        <v>3.0799999999999998E-3</v>
      </c>
      <c r="I48" s="266">
        <f>E48*H48</f>
        <v>3.3264000000000002E-2</v>
      </c>
      <c r="J48" s="265">
        <v>0</v>
      </c>
      <c r="K48" s="266">
        <f>E48*J48</f>
        <v>0</v>
      </c>
      <c r="O48" s="258">
        <v>2</v>
      </c>
      <c r="AA48" s="233">
        <v>1</v>
      </c>
      <c r="AB48" s="233">
        <v>7</v>
      </c>
      <c r="AC48" s="233">
        <v>7</v>
      </c>
      <c r="AZ48" s="233">
        <v>2</v>
      </c>
      <c r="BA48" s="233">
        <f>IF(AZ48=1,G48,0)</f>
        <v>0</v>
      </c>
      <c r="BB48" s="233">
        <f>IF(AZ48=2,G48,0)</f>
        <v>0</v>
      </c>
      <c r="BC48" s="233">
        <f>IF(AZ48=3,G48,0)</f>
        <v>0</v>
      </c>
      <c r="BD48" s="233">
        <f>IF(AZ48=4,G48,0)</f>
        <v>0</v>
      </c>
      <c r="BE48" s="233">
        <f>IF(AZ48=5,G48,0)</f>
        <v>0</v>
      </c>
      <c r="CA48" s="258">
        <v>1</v>
      </c>
      <c r="CB48" s="258">
        <v>7</v>
      </c>
    </row>
    <row r="49" spans="1:80">
      <c r="A49" s="267"/>
      <c r="B49" s="270"/>
      <c r="C49" s="335" t="s">
        <v>1434</v>
      </c>
      <c r="D49" s="336"/>
      <c r="E49" s="271">
        <v>10.8</v>
      </c>
      <c r="F49" s="272"/>
      <c r="G49" s="273"/>
      <c r="H49" s="274"/>
      <c r="I49" s="268"/>
      <c r="J49" s="275"/>
      <c r="K49" s="268"/>
      <c r="M49" s="269" t="s">
        <v>1434</v>
      </c>
      <c r="O49" s="258"/>
    </row>
    <row r="50" spans="1:80">
      <c r="A50" s="259">
        <v>17</v>
      </c>
      <c r="B50" s="260" t="s">
        <v>1435</v>
      </c>
      <c r="C50" s="261" t="s">
        <v>1436</v>
      </c>
      <c r="D50" s="262" t="s">
        <v>229</v>
      </c>
      <c r="E50" s="263">
        <v>13</v>
      </c>
      <c r="F50" s="263"/>
      <c r="G50" s="264">
        <f>E50*F50</f>
        <v>0</v>
      </c>
      <c r="H50" s="265">
        <v>5.0000000000000002E-5</v>
      </c>
      <c r="I50" s="266">
        <f>E50*H50</f>
        <v>6.5000000000000008E-4</v>
      </c>
      <c r="J50" s="265">
        <v>0</v>
      </c>
      <c r="K50" s="266">
        <f>E50*J50</f>
        <v>0</v>
      </c>
      <c r="O50" s="258">
        <v>2</v>
      </c>
      <c r="AA50" s="233">
        <v>1</v>
      </c>
      <c r="AB50" s="233">
        <v>7</v>
      </c>
      <c r="AC50" s="233">
        <v>7</v>
      </c>
      <c r="AZ50" s="233">
        <v>2</v>
      </c>
      <c r="BA50" s="233">
        <f>IF(AZ50=1,G50,0)</f>
        <v>0</v>
      </c>
      <c r="BB50" s="233">
        <f>IF(AZ50=2,G50,0)</f>
        <v>0</v>
      </c>
      <c r="BC50" s="233">
        <f>IF(AZ50=3,G50,0)</f>
        <v>0</v>
      </c>
      <c r="BD50" s="233">
        <f>IF(AZ50=4,G50,0)</f>
        <v>0</v>
      </c>
      <c r="BE50" s="233">
        <f>IF(AZ50=5,G50,0)</f>
        <v>0</v>
      </c>
      <c r="CA50" s="258">
        <v>1</v>
      </c>
      <c r="CB50" s="258">
        <v>7</v>
      </c>
    </row>
    <row r="51" spans="1:80">
      <c r="A51" s="259">
        <v>18</v>
      </c>
      <c r="B51" s="260" t="s">
        <v>1437</v>
      </c>
      <c r="C51" s="261" t="s">
        <v>1438</v>
      </c>
      <c r="D51" s="262" t="s">
        <v>229</v>
      </c>
      <c r="E51" s="263">
        <v>2</v>
      </c>
      <c r="F51" s="263"/>
      <c r="G51" s="264">
        <f>E51*F51</f>
        <v>0</v>
      </c>
      <c r="H51" s="265">
        <v>5.0000000000000002E-5</v>
      </c>
      <c r="I51" s="266">
        <f>E51*H51</f>
        <v>1E-4</v>
      </c>
      <c r="J51" s="265">
        <v>0</v>
      </c>
      <c r="K51" s="266">
        <f>E51*J51</f>
        <v>0</v>
      </c>
      <c r="O51" s="258">
        <v>2</v>
      </c>
      <c r="AA51" s="233">
        <v>1</v>
      </c>
      <c r="AB51" s="233">
        <v>7</v>
      </c>
      <c r="AC51" s="233">
        <v>7</v>
      </c>
      <c r="AZ51" s="233">
        <v>2</v>
      </c>
      <c r="BA51" s="233">
        <f>IF(AZ51=1,G51,0)</f>
        <v>0</v>
      </c>
      <c r="BB51" s="233">
        <f>IF(AZ51=2,G51,0)</f>
        <v>0</v>
      </c>
      <c r="BC51" s="233">
        <f>IF(AZ51=3,G51,0)</f>
        <v>0</v>
      </c>
      <c r="BD51" s="233">
        <f>IF(AZ51=4,G51,0)</f>
        <v>0</v>
      </c>
      <c r="BE51" s="233">
        <f>IF(AZ51=5,G51,0)</f>
        <v>0</v>
      </c>
      <c r="CA51" s="258">
        <v>1</v>
      </c>
      <c r="CB51" s="258">
        <v>7</v>
      </c>
    </row>
    <row r="52" spans="1:80">
      <c r="A52" s="267"/>
      <c r="B52" s="270"/>
      <c r="C52" s="335" t="s">
        <v>1439</v>
      </c>
      <c r="D52" s="336"/>
      <c r="E52" s="271">
        <v>2</v>
      </c>
      <c r="F52" s="272"/>
      <c r="G52" s="273"/>
      <c r="H52" s="274"/>
      <c r="I52" s="268"/>
      <c r="J52" s="275"/>
      <c r="K52" s="268"/>
      <c r="M52" s="269" t="s">
        <v>1439</v>
      </c>
      <c r="O52" s="258"/>
    </row>
    <row r="53" spans="1:80">
      <c r="A53" s="259">
        <v>19</v>
      </c>
      <c r="B53" s="260" t="s">
        <v>938</v>
      </c>
      <c r="C53" s="261" t="s">
        <v>939</v>
      </c>
      <c r="D53" s="262" t="s">
        <v>229</v>
      </c>
      <c r="E53" s="263">
        <v>1</v>
      </c>
      <c r="F53" s="263"/>
      <c r="G53" s="264">
        <f>E53*F53</f>
        <v>0</v>
      </c>
      <c r="H53" s="265">
        <v>1.65E-3</v>
      </c>
      <c r="I53" s="266">
        <f>E53*H53</f>
        <v>1.65E-3</v>
      </c>
      <c r="J53" s="265">
        <v>0</v>
      </c>
      <c r="K53" s="266">
        <f>E53*J53</f>
        <v>0</v>
      </c>
      <c r="O53" s="258">
        <v>2</v>
      </c>
      <c r="AA53" s="233">
        <v>1</v>
      </c>
      <c r="AB53" s="233">
        <v>7</v>
      </c>
      <c r="AC53" s="233">
        <v>7</v>
      </c>
      <c r="AZ53" s="233">
        <v>2</v>
      </c>
      <c r="BA53" s="233">
        <f>IF(AZ53=1,G53,0)</f>
        <v>0</v>
      </c>
      <c r="BB53" s="233">
        <f>IF(AZ53=2,G53,0)</f>
        <v>0</v>
      </c>
      <c r="BC53" s="233">
        <f>IF(AZ53=3,G53,0)</f>
        <v>0</v>
      </c>
      <c r="BD53" s="233">
        <f>IF(AZ53=4,G53,0)</f>
        <v>0</v>
      </c>
      <c r="BE53" s="233">
        <f>IF(AZ53=5,G53,0)</f>
        <v>0</v>
      </c>
      <c r="CA53" s="258">
        <v>1</v>
      </c>
      <c r="CB53" s="258">
        <v>7</v>
      </c>
    </row>
    <row r="54" spans="1:80">
      <c r="A54" s="267"/>
      <c r="B54" s="270"/>
      <c r="C54" s="335" t="s">
        <v>1440</v>
      </c>
      <c r="D54" s="336"/>
      <c r="E54" s="271">
        <v>1</v>
      </c>
      <c r="F54" s="272"/>
      <c r="G54" s="273"/>
      <c r="H54" s="274"/>
      <c r="I54" s="268"/>
      <c r="J54" s="275"/>
      <c r="K54" s="268"/>
      <c r="M54" s="269" t="s">
        <v>1440</v>
      </c>
      <c r="O54" s="258"/>
    </row>
    <row r="55" spans="1:80">
      <c r="A55" s="259">
        <v>20</v>
      </c>
      <c r="B55" s="260" t="s">
        <v>1441</v>
      </c>
      <c r="C55" s="261" t="s">
        <v>1442</v>
      </c>
      <c r="D55" s="262" t="s">
        <v>201</v>
      </c>
      <c r="E55" s="263">
        <v>10.8</v>
      </c>
      <c r="F55" s="263"/>
      <c r="G55" s="264">
        <f>E55*F55</f>
        <v>0</v>
      </c>
      <c r="H55" s="265">
        <v>1.1199999999999999E-3</v>
      </c>
      <c r="I55" s="266">
        <f>E55*H55</f>
        <v>1.2095999999999999E-2</v>
      </c>
      <c r="J55" s="265">
        <v>0</v>
      </c>
      <c r="K55" s="266">
        <f>E55*J55</f>
        <v>0</v>
      </c>
      <c r="O55" s="258">
        <v>2</v>
      </c>
      <c r="AA55" s="233">
        <v>1</v>
      </c>
      <c r="AB55" s="233">
        <v>7</v>
      </c>
      <c r="AC55" s="233">
        <v>7</v>
      </c>
      <c r="AZ55" s="233">
        <v>2</v>
      </c>
      <c r="BA55" s="233">
        <f>IF(AZ55=1,G55,0)</f>
        <v>0</v>
      </c>
      <c r="BB55" s="233">
        <f>IF(AZ55=2,G55,0)</f>
        <v>0</v>
      </c>
      <c r="BC55" s="233">
        <f>IF(AZ55=3,G55,0)</f>
        <v>0</v>
      </c>
      <c r="BD55" s="233">
        <f>IF(AZ55=4,G55,0)</f>
        <v>0</v>
      </c>
      <c r="BE55" s="233">
        <f>IF(AZ55=5,G55,0)</f>
        <v>0</v>
      </c>
      <c r="CA55" s="258">
        <v>1</v>
      </c>
      <c r="CB55" s="258">
        <v>7</v>
      </c>
    </row>
    <row r="56" spans="1:80">
      <c r="A56" s="267"/>
      <c r="B56" s="270"/>
      <c r="C56" s="335" t="s">
        <v>1443</v>
      </c>
      <c r="D56" s="336"/>
      <c r="E56" s="271">
        <v>0</v>
      </c>
      <c r="F56" s="272"/>
      <c r="G56" s="273"/>
      <c r="H56" s="274"/>
      <c r="I56" s="268"/>
      <c r="J56" s="275"/>
      <c r="K56" s="268"/>
      <c r="M56" s="269" t="s">
        <v>1443</v>
      </c>
      <c r="O56" s="258"/>
    </row>
    <row r="57" spans="1:80">
      <c r="A57" s="267"/>
      <c r="B57" s="270"/>
      <c r="C57" s="335" t="s">
        <v>1444</v>
      </c>
      <c r="D57" s="336"/>
      <c r="E57" s="271">
        <v>10.8</v>
      </c>
      <c r="F57" s="272"/>
      <c r="G57" s="273"/>
      <c r="H57" s="274"/>
      <c r="I57" s="268"/>
      <c r="J57" s="275"/>
      <c r="K57" s="268"/>
      <c r="M57" s="269" t="s">
        <v>1444</v>
      </c>
      <c r="O57" s="258"/>
    </row>
    <row r="58" spans="1:80">
      <c r="A58" s="259">
        <v>21</v>
      </c>
      <c r="B58" s="260" t="s">
        <v>1445</v>
      </c>
      <c r="C58" s="261" t="s">
        <v>1446</v>
      </c>
      <c r="D58" s="262" t="s">
        <v>201</v>
      </c>
      <c r="E58" s="263">
        <v>10.8</v>
      </c>
      <c r="F58" s="263"/>
      <c r="G58" s="264">
        <f>E58*F58</f>
        <v>0</v>
      </c>
      <c r="H58" s="265">
        <v>5.5999999999999995E-4</v>
      </c>
      <c r="I58" s="266">
        <f>E58*H58</f>
        <v>6.0479999999999996E-3</v>
      </c>
      <c r="J58" s="265">
        <v>0</v>
      </c>
      <c r="K58" s="266">
        <f>E58*J58</f>
        <v>0</v>
      </c>
      <c r="O58" s="258">
        <v>2</v>
      </c>
      <c r="AA58" s="233">
        <v>1</v>
      </c>
      <c r="AB58" s="233">
        <v>7</v>
      </c>
      <c r="AC58" s="233">
        <v>7</v>
      </c>
      <c r="AZ58" s="233">
        <v>2</v>
      </c>
      <c r="BA58" s="233">
        <f>IF(AZ58=1,G58,0)</f>
        <v>0</v>
      </c>
      <c r="BB58" s="233">
        <f>IF(AZ58=2,G58,0)</f>
        <v>0</v>
      </c>
      <c r="BC58" s="233">
        <f>IF(AZ58=3,G58,0)</f>
        <v>0</v>
      </c>
      <c r="BD58" s="233">
        <f>IF(AZ58=4,G58,0)</f>
        <v>0</v>
      </c>
      <c r="BE58" s="233">
        <f>IF(AZ58=5,G58,0)</f>
        <v>0</v>
      </c>
      <c r="CA58" s="258">
        <v>1</v>
      </c>
      <c r="CB58" s="258">
        <v>7</v>
      </c>
    </row>
    <row r="59" spans="1:80">
      <c r="A59" s="267"/>
      <c r="B59" s="270"/>
      <c r="C59" s="335" t="s">
        <v>1447</v>
      </c>
      <c r="D59" s="336"/>
      <c r="E59" s="271">
        <v>10.8</v>
      </c>
      <c r="F59" s="272"/>
      <c r="G59" s="273"/>
      <c r="H59" s="274"/>
      <c r="I59" s="268"/>
      <c r="J59" s="275"/>
      <c r="K59" s="268"/>
      <c r="M59" s="269" t="s">
        <v>1447</v>
      </c>
      <c r="O59" s="258"/>
    </row>
    <row r="60" spans="1:80">
      <c r="A60" s="259">
        <v>22</v>
      </c>
      <c r="B60" s="260" t="s">
        <v>1448</v>
      </c>
      <c r="C60" s="261" t="s">
        <v>1449</v>
      </c>
      <c r="D60" s="262" t="s">
        <v>201</v>
      </c>
      <c r="E60" s="263">
        <v>10.8</v>
      </c>
      <c r="F60" s="263"/>
      <c r="G60" s="264">
        <f>E60*F60</f>
        <v>0</v>
      </c>
      <c r="H60" s="265">
        <v>0</v>
      </c>
      <c r="I60" s="266">
        <f>E60*H60</f>
        <v>0</v>
      </c>
      <c r="J60" s="265">
        <v>-2.1000000000000001E-4</v>
      </c>
      <c r="K60" s="266">
        <f>E60*J60</f>
        <v>-2.2680000000000001E-3</v>
      </c>
      <c r="O60" s="258">
        <v>2</v>
      </c>
      <c r="AA60" s="233">
        <v>1</v>
      </c>
      <c r="AB60" s="233">
        <v>7</v>
      </c>
      <c r="AC60" s="233">
        <v>7</v>
      </c>
      <c r="AZ60" s="233">
        <v>2</v>
      </c>
      <c r="BA60" s="233">
        <f>IF(AZ60=1,G60,0)</f>
        <v>0</v>
      </c>
      <c r="BB60" s="233">
        <f>IF(AZ60=2,G60,0)</f>
        <v>0</v>
      </c>
      <c r="BC60" s="233">
        <f>IF(AZ60=3,G60,0)</f>
        <v>0</v>
      </c>
      <c r="BD60" s="233">
        <f>IF(AZ60=4,G60,0)</f>
        <v>0</v>
      </c>
      <c r="BE60" s="233">
        <f>IF(AZ60=5,G60,0)</f>
        <v>0</v>
      </c>
      <c r="CA60" s="258">
        <v>1</v>
      </c>
      <c r="CB60" s="258">
        <v>7</v>
      </c>
    </row>
    <row r="61" spans="1:80">
      <c r="A61" s="267"/>
      <c r="B61" s="270"/>
      <c r="C61" s="335" t="s">
        <v>1450</v>
      </c>
      <c r="D61" s="336"/>
      <c r="E61" s="271">
        <v>0</v>
      </c>
      <c r="F61" s="272"/>
      <c r="G61" s="273"/>
      <c r="H61" s="274"/>
      <c r="I61" s="268"/>
      <c r="J61" s="275"/>
      <c r="K61" s="268"/>
      <c r="M61" s="269" t="s">
        <v>1450</v>
      </c>
      <c r="O61" s="258"/>
    </row>
    <row r="62" spans="1:80">
      <c r="A62" s="267"/>
      <c r="B62" s="270"/>
      <c r="C62" s="335" t="s">
        <v>1444</v>
      </c>
      <c r="D62" s="336"/>
      <c r="E62" s="271">
        <v>10.8</v>
      </c>
      <c r="F62" s="272"/>
      <c r="G62" s="273"/>
      <c r="H62" s="274"/>
      <c r="I62" s="268"/>
      <c r="J62" s="275"/>
      <c r="K62" s="268"/>
      <c r="M62" s="269" t="s">
        <v>1444</v>
      </c>
      <c r="O62" s="258"/>
    </row>
    <row r="63" spans="1:80">
      <c r="A63" s="259">
        <v>23</v>
      </c>
      <c r="B63" s="260" t="s">
        <v>948</v>
      </c>
      <c r="C63" s="261" t="s">
        <v>949</v>
      </c>
      <c r="D63" s="262" t="s">
        <v>201</v>
      </c>
      <c r="E63" s="263">
        <v>3.5</v>
      </c>
      <c r="F63" s="263"/>
      <c r="G63" s="264">
        <f>E63*F63</f>
        <v>0</v>
      </c>
      <c r="H63" s="265">
        <v>3.0999999999999999E-3</v>
      </c>
      <c r="I63" s="266">
        <f>E63*H63</f>
        <v>1.085E-2</v>
      </c>
      <c r="J63" s="265">
        <v>0</v>
      </c>
      <c r="K63" s="266">
        <f>E63*J63</f>
        <v>0</v>
      </c>
      <c r="O63" s="258">
        <v>2</v>
      </c>
      <c r="AA63" s="233">
        <v>1</v>
      </c>
      <c r="AB63" s="233">
        <v>7</v>
      </c>
      <c r="AC63" s="233">
        <v>7</v>
      </c>
      <c r="AZ63" s="233">
        <v>2</v>
      </c>
      <c r="BA63" s="233">
        <f>IF(AZ63=1,G63,0)</f>
        <v>0</v>
      </c>
      <c r="BB63" s="233">
        <f>IF(AZ63=2,G63,0)</f>
        <v>0</v>
      </c>
      <c r="BC63" s="233">
        <f>IF(AZ63=3,G63,0)</f>
        <v>0</v>
      </c>
      <c r="BD63" s="233">
        <f>IF(AZ63=4,G63,0)</f>
        <v>0</v>
      </c>
      <c r="BE63" s="233">
        <f>IF(AZ63=5,G63,0)</f>
        <v>0</v>
      </c>
      <c r="CA63" s="258">
        <v>1</v>
      </c>
      <c r="CB63" s="258">
        <v>7</v>
      </c>
    </row>
    <row r="64" spans="1:80">
      <c r="A64" s="267"/>
      <c r="B64" s="270"/>
      <c r="C64" s="335" t="s">
        <v>1451</v>
      </c>
      <c r="D64" s="336"/>
      <c r="E64" s="271">
        <v>3.5</v>
      </c>
      <c r="F64" s="272"/>
      <c r="G64" s="273"/>
      <c r="H64" s="274"/>
      <c r="I64" s="268"/>
      <c r="J64" s="275"/>
      <c r="K64" s="268"/>
      <c r="M64" s="269" t="s">
        <v>1451</v>
      </c>
      <c r="O64" s="258"/>
    </row>
    <row r="65" spans="1:80">
      <c r="A65" s="259">
        <v>24</v>
      </c>
      <c r="B65" s="260" t="s">
        <v>1452</v>
      </c>
      <c r="C65" s="261" t="s">
        <v>1453</v>
      </c>
      <c r="D65" s="262" t="s">
        <v>229</v>
      </c>
      <c r="E65" s="263">
        <v>3</v>
      </c>
      <c r="F65" s="263"/>
      <c r="G65" s="264">
        <f>E65*F65</f>
        <v>0</v>
      </c>
      <c r="H65" s="265">
        <v>5.2999999999999998E-4</v>
      </c>
      <c r="I65" s="266">
        <f>E65*H65</f>
        <v>1.5899999999999998E-3</v>
      </c>
      <c r="J65" s="265">
        <v>0</v>
      </c>
      <c r="K65" s="266">
        <f>E65*J65</f>
        <v>0</v>
      </c>
      <c r="O65" s="258">
        <v>2</v>
      </c>
      <c r="AA65" s="233">
        <v>1</v>
      </c>
      <c r="AB65" s="233">
        <v>7</v>
      </c>
      <c r="AC65" s="233">
        <v>7</v>
      </c>
      <c r="AZ65" s="233">
        <v>2</v>
      </c>
      <c r="BA65" s="233">
        <f>IF(AZ65=1,G65,0)</f>
        <v>0</v>
      </c>
      <c r="BB65" s="233">
        <f>IF(AZ65=2,G65,0)</f>
        <v>0</v>
      </c>
      <c r="BC65" s="233">
        <f>IF(AZ65=3,G65,0)</f>
        <v>0</v>
      </c>
      <c r="BD65" s="233">
        <f>IF(AZ65=4,G65,0)</f>
        <v>0</v>
      </c>
      <c r="BE65" s="233">
        <f>IF(AZ65=5,G65,0)</f>
        <v>0</v>
      </c>
      <c r="CA65" s="258">
        <v>1</v>
      </c>
      <c r="CB65" s="258">
        <v>7</v>
      </c>
    </row>
    <row r="66" spans="1:80">
      <c r="A66" s="267"/>
      <c r="B66" s="270"/>
      <c r="C66" s="335" t="s">
        <v>1454</v>
      </c>
      <c r="D66" s="336"/>
      <c r="E66" s="271">
        <v>3</v>
      </c>
      <c r="F66" s="272"/>
      <c r="G66" s="273"/>
      <c r="H66" s="274"/>
      <c r="I66" s="268"/>
      <c r="J66" s="275"/>
      <c r="K66" s="268"/>
      <c r="M66" s="269" t="s">
        <v>1454</v>
      </c>
      <c r="O66" s="258"/>
    </row>
    <row r="67" spans="1:80">
      <c r="A67" s="259">
        <v>25</v>
      </c>
      <c r="B67" s="260" t="s">
        <v>962</v>
      </c>
      <c r="C67" s="261" t="s">
        <v>963</v>
      </c>
      <c r="D67" s="262" t="s">
        <v>201</v>
      </c>
      <c r="E67" s="263">
        <v>16.600000000000001</v>
      </c>
      <c r="F67" s="263"/>
      <c r="G67" s="264">
        <f>E67*F67</f>
        <v>0</v>
      </c>
      <c r="H67" s="265">
        <v>5.4000000000000001E-4</v>
      </c>
      <c r="I67" s="266">
        <f>E67*H67</f>
        <v>8.9640000000000015E-3</v>
      </c>
      <c r="J67" s="265">
        <v>0</v>
      </c>
      <c r="K67" s="266">
        <f>E67*J67</f>
        <v>0</v>
      </c>
      <c r="O67" s="258">
        <v>2</v>
      </c>
      <c r="AA67" s="233">
        <v>1</v>
      </c>
      <c r="AB67" s="233">
        <v>7</v>
      </c>
      <c r="AC67" s="233">
        <v>7</v>
      </c>
      <c r="AZ67" s="233">
        <v>2</v>
      </c>
      <c r="BA67" s="233">
        <f>IF(AZ67=1,G67,0)</f>
        <v>0</v>
      </c>
      <c r="BB67" s="233">
        <f>IF(AZ67=2,G67,0)</f>
        <v>0</v>
      </c>
      <c r="BC67" s="233">
        <f>IF(AZ67=3,G67,0)</f>
        <v>0</v>
      </c>
      <c r="BD67" s="233">
        <f>IF(AZ67=4,G67,0)</f>
        <v>0</v>
      </c>
      <c r="BE67" s="233">
        <f>IF(AZ67=5,G67,0)</f>
        <v>0</v>
      </c>
      <c r="CA67" s="258">
        <v>1</v>
      </c>
      <c r="CB67" s="258">
        <v>7</v>
      </c>
    </row>
    <row r="68" spans="1:80">
      <c r="A68" s="267"/>
      <c r="B68" s="270"/>
      <c r="C68" s="335" t="s">
        <v>1455</v>
      </c>
      <c r="D68" s="336"/>
      <c r="E68" s="271">
        <v>16.600000000000001</v>
      </c>
      <c r="F68" s="272"/>
      <c r="G68" s="273"/>
      <c r="H68" s="274"/>
      <c r="I68" s="268"/>
      <c r="J68" s="275"/>
      <c r="K68" s="268"/>
      <c r="M68" s="269" t="s">
        <v>1455</v>
      </c>
      <c r="O68" s="258"/>
    </row>
    <row r="69" spans="1:80">
      <c r="A69" s="259">
        <v>26</v>
      </c>
      <c r="B69" s="260" t="s">
        <v>1456</v>
      </c>
      <c r="C69" s="261" t="s">
        <v>1457</v>
      </c>
      <c r="D69" s="262" t="s">
        <v>229</v>
      </c>
      <c r="E69" s="263">
        <v>2</v>
      </c>
      <c r="F69" s="263"/>
      <c r="G69" s="264">
        <f>E69*F69</f>
        <v>0</v>
      </c>
      <c r="H69" s="265">
        <v>6.0000000000000002E-5</v>
      </c>
      <c r="I69" s="266">
        <f>E69*H69</f>
        <v>1.2E-4</v>
      </c>
      <c r="J69" s="265"/>
      <c r="K69" s="266">
        <f>E69*J69</f>
        <v>0</v>
      </c>
      <c r="O69" s="258">
        <v>2</v>
      </c>
      <c r="AA69" s="233">
        <v>12</v>
      </c>
      <c r="AB69" s="233">
        <v>0</v>
      </c>
      <c r="AC69" s="233">
        <v>40</v>
      </c>
      <c r="AZ69" s="233">
        <v>2</v>
      </c>
      <c r="BA69" s="233">
        <f>IF(AZ69=1,G69,0)</f>
        <v>0</v>
      </c>
      <c r="BB69" s="233">
        <f>IF(AZ69=2,G69,0)</f>
        <v>0</v>
      </c>
      <c r="BC69" s="233">
        <f>IF(AZ69=3,G69,0)</f>
        <v>0</v>
      </c>
      <c r="BD69" s="233">
        <f>IF(AZ69=4,G69,0)</f>
        <v>0</v>
      </c>
      <c r="BE69" s="233">
        <f>IF(AZ69=5,G69,0)</f>
        <v>0</v>
      </c>
      <c r="CA69" s="258">
        <v>12</v>
      </c>
      <c r="CB69" s="258">
        <v>0</v>
      </c>
    </row>
    <row r="70" spans="1:80" ht="20.399999999999999">
      <c r="A70" s="259">
        <v>27</v>
      </c>
      <c r="B70" s="260" t="s">
        <v>1458</v>
      </c>
      <c r="C70" s="261" t="s">
        <v>1459</v>
      </c>
      <c r="D70" s="262" t="s">
        <v>229</v>
      </c>
      <c r="E70" s="263">
        <v>3</v>
      </c>
      <c r="F70" s="263"/>
      <c r="G70" s="264">
        <f>E70*F70</f>
        <v>0</v>
      </c>
      <c r="H70" s="265">
        <v>8.0000000000000004E-4</v>
      </c>
      <c r="I70" s="266">
        <f>E70*H70</f>
        <v>2.4000000000000002E-3</v>
      </c>
      <c r="J70" s="265"/>
      <c r="K70" s="266">
        <f>E70*J70</f>
        <v>0</v>
      </c>
      <c r="O70" s="258">
        <v>2</v>
      </c>
      <c r="AA70" s="233">
        <v>12</v>
      </c>
      <c r="AB70" s="233">
        <v>0</v>
      </c>
      <c r="AC70" s="233">
        <v>41</v>
      </c>
      <c r="AZ70" s="233">
        <v>2</v>
      </c>
      <c r="BA70" s="233">
        <f>IF(AZ70=1,G70,0)</f>
        <v>0</v>
      </c>
      <c r="BB70" s="233">
        <f>IF(AZ70=2,G70,0)</f>
        <v>0</v>
      </c>
      <c r="BC70" s="233">
        <f>IF(AZ70=3,G70,0)</f>
        <v>0</v>
      </c>
      <c r="BD70" s="233">
        <f>IF(AZ70=4,G70,0)</f>
        <v>0</v>
      </c>
      <c r="BE70" s="233">
        <f>IF(AZ70=5,G70,0)</f>
        <v>0</v>
      </c>
      <c r="CA70" s="258">
        <v>12</v>
      </c>
      <c r="CB70" s="258">
        <v>0</v>
      </c>
    </row>
    <row r="71" spans="1:80">
      <c r="A71" s="259">
        <v>28</v>
      </c>
      <c r="B71" s="260" t="s">
        <v>1460</v>
      </c>
      <c r="C71" s="261" t="s">
        <v>1461</v>
      </c>
      <c r="D71" s="262" t="s">
        <v>201</v>
      </c>
      <c r="E71" s="263">
        <v>10.8</v>
      </c>
      <c r="F71" s="263"/>
      <c r="G71" s="264">
        <f>E71*F71</f>
        <v>0</v>
      </c>
      <c r="H71" s="265">
        <v>1.8E-3</v>
      </c>
      <c r="I71" s="266">
        <f>E71*H71</f>
        <v>1.9440000000000002E-2</v>
      </c>
      <c r="J71" s="265"/>
      <c r="K71" s="266">
        <f>E71*J71</f>
        <v>0</v>
      </c>
      <c r="O71" s="258">
        <v>2</v>
      </c>
      <c r="AA71" s="233">
        <v>3</v>
      </c>
      <c r="AB71" s="233">
        <v>7</v>
      </c>
      <c r="AC71" s="233" t="s">
        <v>1460</v>
      </c>
      <c r="AZ71" s="233">
        <v>2</v>
      </c>
      <c r="BA71" s="233">
        <f>IF(AZ71=1,G71,0)</f>
        <v>0</v>
      </c>
      <c r="BB71" s="233">
        <f>IF(AZ71=2,G71,0)</f>
        <v>0</v>
      </c>
      <c r="BC71" s="233">
        <f>IF(AZ71=3,G71,0)</f>
        <v>0</v>
      </c>
      <c r="BD71" s="233">
        <f>IF(AZ71=4,G71,0)</f>
        <v>0</v>
      </c>
      <c r="BE71" s="233">
        <f>IF(AZ71=5,G71,0)</f>
        <v>0</v>
      </c>
      <c r="CA71" s="258">
        <v>3</v>
      </c>
      <c r="CB71" s="258">
        <v>7</v>
      </c>
    </row>
    <row r="72" spans="1:80">
      <c r="A72" s="259">
        <v>29</v>
      </c>
      <c r="B72" s="260" t="s">
        <v>1462</v>
      </c>
      <c r="C72" s="261" t="s">
        <v>1463</v>
      </c>
      <c r="D72" s="262" t="s">
        <v>229</v>
      </c>
      <c r="E72" s="263">
        <v>13</v>
      </c>
      <c r="F72" s="263"/>
      <c r="G72" s="264">
        <f>E72*F72</f>
        <v>0</v>
      </c>
      <c r="H72" s="265">
        <v>0</v>
      </c>
      <c r="I72" s="266">
        <f>E72*H72</f>
        <v>0</v>
      </c>
      <c r="J72" s="265"/>
      <c r="K72" s="266">
        <f>E72*J72</f>
        <v>0</v>
      </c>
      <c r="O72" s="258">
        <v>2</v>
      </c>
      <c r="AA72" s="233">
        <v>3</v>
      </c>
      <c r="AB72" s="233">
        <v>7</v>
      </c>
      <c r="AC72" s="233">
        <v>553448286</v>
      </c>
      <c r="AZ72" s="233">
        <v>2</v>
      </c>
      <c r="BA72" s="233">
        <f>IF(AZ72=1,G72,0)</f>
        <v>0</v>
      </c>
      <c r="BB72" s="233">
        <f>IF(AZ72=2,G72,0)</f>
        <v>0</v>
      </c>
      <c r="BC72" s="233">
        <f>IF(AZ72=3,G72,0)</f>
        <v>0</v>
      </c>
      <c r="BD72" s="233">
        <f>IF(AZ72=4,G72,0)</f>
        <v>0</v>
      </c>
      <c r="BE72" s="233">
        <f>IF(AZ72=5,G72,0)</f>
        <v>0</v>
      </c>
      <c r="CA72" s="258">
        <v>3</v>
      </c>
      <c r="CB72" s="258">
        <v>7</v>
      </c>
    </row>
    <row r="73" spans="1:80">
      <c r="A73" s="259">
        <v>30</v>
      </c>
      <c r="B73" s="260" t="s">
        <v>1464</v>
      </c>
      <c r="C73" s="261" t="s">
        <v>1465</v>
      </c>
      <c r="D73" s="262" t="s">
        <v>181</v>
      </c>
      <c r="E73" s="263">
        <v>9.7171999999999994E-2</v>
      </c>
      <c r="F73" s="263"/>
      <c r="G73" s="264">
        <f>E73*F73</f>
        <v>0</v>
      </c>
      <c r="H73" s="265">
        <v>0</v>
      </c>
      <c r="I73" s="266">
        <f>E73*H73</f>
        <v>0</v>
      </c>
      <c r="J73" s="265"/>
      <c r="K73" s="266">
        <f>E73*J73</f>
        <v>0</v>
      </c>
      <c r="O73" s="258">
        <v>2</v>
      </c>
      <c r="AA73" s="233">
        <v>7</v>
      </c>
      <c r="AB73" s="233">
        <v>1001</v>
      </c>
      <c r="AC73" s="233">
        <v>5</v>
      </c>
      <c r="AZ73" s="233">
        <v>2</v>
      </c>
      <c r="BA73" s="233">
        <f>IF(AZ73=1,G73,0)</f>
        <v>0</v>
      </c>
      <c r="BB73" s="233">
        <f>IF(AZ73=2,G73,0)</f>
        <v>0</v>
      </c>
      <c r="BC73" s="233">
        <f>IF(AZ73=3,G73,0)</f>
        <v>0</v>
      </c>
      <c r="BD73" s="233">
        <f>IF(AZ73=4,G73,0)</f>
        <v>0</v>
      </c>
      <c r="BE73" s="233">
        <f>IF(AZ73=5,G73,0)</f>
        <v>0</v>
      </c>
      <c r="CA73" s="258">
        <v>7</v>
      </c>
      <c r="CB73" s="258">
        <v>1001</v>
      </c>
    </row>
    <row r="74" spans="1:80">
      <c r="A74" s="276"/>
      <c r="B74" s="277" t="s">
        <v>103</v>
      </c>
      <c r="C74" s="278" t="s">
        <v>918</v>
      </c>
      <c r="D74" s="279"/>
      <c r="E74" s="280"/>
      <c r="F74" s="281"/>
      <c r="G74" s="282">
        <f>SUM(G47:G73)</f>
        <v>0</v>
      </c>
      <c r="H74" s="283"/>
      <c r="I74" s="284">
        <f>SUM(I47:I73)</f>
        <v>9.7171999999999981E-2</v>
      </c>
      <c r="J74" s="283"/>
      <c r="K74" s="284">
        <f>SUM(K47:K73)</f>
        <v>-2.2680000000000001E-3</v>
      </c>
      <c r="O74" s="258">
        <v>4</v>
      </c>
      <c r="BA74" s="285">
        <f>SUM(BA47:BA73)</f>
        <v>0</v>
      </c>
      <c r="BB74" s="285">
        <f>SUM(BB47:BB73)</f>
        <v>0</v>
      </c>
      <c r="BC74" s="285">
        <f>SUM(BC47:BC73)</f>
        <v>0</v>
      </c>
      <c r="BD74" s="285">
        <f>SUM(BD47:BD73)</f>
        <v>0</v>
      </c>
      <c r="BE74" s="285">
        <f>SUM(BE47:BE73)</f>
        <v>0</v>
      </c>
    </row>
    <row r="75" spans="1:80">
      <c r="A75" s="248" t="s">
        <v>100</v>
      </c>
      <c r="B75" s="249" t="s">
        <v>1047</v>
      </c>
      <c r="C75" s="250" t="s">
        <v>1048</v>
      </c>
      <c r="D75" s="251"/>
      <c r="E75" s="252"/>
      <c r="F75" s="252"/>
      <c r="G75" s="253"/>
      <c r="H75" s="254"/>
      <c r="I75" s="255"/>
      <c r="J75" s="256"/>
      <c r="K75" s="257"/>
      <c r="O75" s="258">
        <v>1</v>
      </c>
    </row>
    <row r="76" spans="1:80">
      <c r="A76" s="259">
        <v>31</v>
      </c>
      <c r="B76" s="260" t="s">
        <v>1466</v>
      </c>
      <c r="C76" s="261" t="s">
        <v>1467</v>
      </c>
      <c r="D76" s="262" t="s">
        <v>465</v>
      </c>
      <c r="E76" s="263">
        <v>94.8</v>
      </c>
      <c r="F76" s="263"/>
      <c r="G76" s="264">
        <f>E76*F76</f>
        <v>0</v>
      </c>
      <c r="H76" s="265">
        <v>5.0000000000000002E-5</v>
      </c>
      <c r="I76" s="266">
        <f>E76*H76</f>
        <v>4.7400000000000003E-3</v>
      </c>
      <c r="J76" s="265">
        <v>0</v>
      </c>
      <c r="K76" s="266">
        <f>E76*J76</f>
        <v>0</v>
      </c>
      <c r="O76" s="258">
        <v>2</v>
      </c>
      <c r="AA76" s="233">
        <v>1</v>
      </c>
      <c r="AB76" s="233">
        <v>7</v>
      </c>
      <c r="AC76" s="233">
        <v>7</v>
      </c>
      <c r="AZ76" s="233">
        <v>2</v>
      </c>
      <c r="BA76" s="233">
        <f>IF(AZ76=1,G76,0)</f>
        <v>0</v>
      </c>
      <c r="BB76" s="233">
        <f>IF(AZ76=2,G76,0)</f>
        <v>0</v>
      </c>
      <c r="BC76" s="233">
        <f>IF(AZ76=3,G76,0)</f>
        <v>0</v>
      </c>
      <c r="BD76" s="233">
        <f>IF(AZ76=4,G76,0)</f>
        <v>0</v>
      </c>
      <c r="BE76" s="233">
        <f>IF(AZ76=5,G76,0)</f>
        <v>0</v>
      </c>
      <c r="CA76" s="258">
        <v>1</v>
      </c>
      <c r="CB76" s="258">
        <v>7</v>
      </c>
    </row>
    <row r="77" spans="1:80">
      <c r="A77" s="267"/>
      <c r="B77" s="270"/>
      <c r="C77" s="335" t="s">
        <v>1468</v>
      </c>
      <c r="D77" s="336"/>
      <c r="E77" s="271">
        <v>94.8</v>
      </c>
      <c r="F77" s="272"/>
      <c r="G77" s="273"/>
      <c r="H77" s="274"/>
      <c r="I77" s="268"/>
      <c r="J77" s="275"/>
      <c r="K77" s="268"/>
      <c r="M77" s="269" t="s">
        <v>1468</v>
      </c>
      <c r="O77" s="258"/>
    </row>
    <row r="78" spans="1:80">
      <c r="A78" s="267"/>
      <c r="B78" s="270"/>
      <c r="C78" s="335" t="s">
        <v>1469</v>
      </c>
      <c r="D78" s="336"/>
      <c r="E78" s="271">
        <v>0</v>
      </c>
      <c r="F78" s="272"/>
      <c r="G78" s="273"/>
      <c r="H78" s="274"/>
      <c r="I78" s="268"/>
      <c r="J78" s="275"/>
      <c r="K78" s="268"/>
      <c r="M78" s="269" t="s">
        <v>1469</v>
      </c>
      <c r="O78" s="258"/>
    </row>
    <row r="79" spans="1:80">
      <c r="A79" s="259">
        <v>32</v>
      </c>
      <c r="B79" s="260" t="s">
        <v>1470</v>
      </c>
      <c r="C79" s="261" t="s">
        <v>1471</v>
      </c>
      <c r="D79" s="262" t="s">
        <v>201</v>
      </c>
      <c r="E79" s="263">
        <v>15.95</v>
      </c>
      <c r="F79" s="263"/>
      <c r="G79" s="264">
        <f>E79*F79</f>
        <v>0</v>
      </c>
      <c r="H79" s="265">
        <v>9.0000000000000006E-5</v>
      </c>
      <c r="I79" s="266">
        <f>E79*H79</f>
        <v>1.4354999999999999E-3</v>
      </c>
      <c r="J79" s="265">
        <v>-1.184E-2</v>
      </c>
      <c r="K79" s="266">
        <f>E79*J79</f>
        <v>-0.18884799999999999</v>
      </c>
      <c r="O79" s="258">
        <v>2</v>
      </c>
      <c r="AA79" s="233">
        <v>2</v>
      </c>
      <c r="AB79" s="233">
        <v>7</v>
      </c>
      <c r="AC79" s="233">
        <v>7</v>
      </c>
      <c r="AZ79" s="233">
        <v>2</v>
      </c>
      <c r="BA79" s="233">
        <f>IF(AZ79=1,G79,0)</f>
        <v>0</v>
      </c>
      <c r="BB79" s="233">
        <f>IF(AZ79=2,G79,0)</f>
        <v>0</v>
      </c>
      <c r="BC79" s="233">
        <f>IF(AZ79=3,G79,0)</f>
        <v>0</v>
      </c>
      <c r="BD79" s="233">
        <f>IF(AZ79=4,G79,0)</f>
        <v>0</v>
      </c>
      <c r="BE79" s="233">
        <f>IF(AZ79=5,G79,0)</f>
        <v>0</v>
      </c>
      <c r="CA79" s="258">
        <v>2</v>
      </c>
      <c r="CB79" s="258">
        <v>7</v>
      </c>
    </row>
    <row r="80" spans="1:80">
      <c r="A80" s="267"/>
      <c r="B80" s="270"/>
      <c r="C80" s="335" t="s">
        <v>1472</v>
      </c>
      <c r="D80" s="336"/>
      <c r="E80" s="271">
        <v>15.95</v>
      </c>
      <c r="F80" s="272"/>
      <c r="G80" s="273"/>
      <c r="H80" s="274"/>
      <c r="I80" s="268"/>
      <c r="J80" s="275"/>
      <c r="K80" s="268"/>
      <c r="M80" s="269" t="s">
        <v>1472</v>
      </c>
      <c r="O80" s="258"/>
    </row>
    <row r="81" spans="1:80" ht="20.399999999999999">
      <c r="A81" s="259">
        <v>33</v>
      </c>
      <c r="B81" s="260" t="s">
        <v>1072</v>
      </c>
      <c r="C81" s="261" t="s">
        <v>1473</v>
      </c>
      <c r="D81" s="262" t="s">
        <v>201</v>
      </c>
      <c r="E81" s="263">
        <v>19.45</v>
      </c>
      <c r="F81" s="263"/>
      <c r="G81" s="264">
        <f>E81*F81</f>
        <v>0</v>
      </c>
      <c r="H81" s="265">
        <v>9.6299999999999997E-2</v>
      </c>
      <c r="I81" s="266">
        <f>E81*H81</f>
        <v>1.8730349999999998</v>
      </c>
      <c r="J81" s="265"/>
      <c r="K81" s="266">
        <f>E81*J81</f>
        <v>0</v>
      </c>
      <c r="O81" s="258">
        <v>2</v>
      </c>
      <c r="AA81" s="233">
        <v>12</v>
      </c>
      <c r="AB81" s="233">
        <v>0</v>
      </c>
      <c r="AC81" s="233">
        <v>2</v>
      </c>
      <c r="AZ81" s="233">
        <v>2</v>
      </c>
      <c r="BA81" s="233">
        <f>IF(AZ81=1,G81,0)</f>
        <v>0</v>
      </c>
      <c r="BB81" s="233">
        <f>IF(AZ81=2,G81,0)</f>
        <v>0</v>
      </c>
      <c r="BC81" s="233">
        <f>IF(AZ81=3,G81,0)</f>
        <v>0</v>
      </c>
      <c r="BD81" s="233">
        <f>IF(AZ81=4,G81,0)</f>
        <v>0</v>
      </c>
      <c r="BE81" s="233">
        <f>IF(AZ81=5,G81,0)</f>
        <v>0</v>
      </c>
      <c r="CA81" s="258">
        <v>12</v>
      </c>
      <c r="CB81" s="258">
        <v>0</v>
      </c>
    </row>
    <row r="82" spans="1:80">
      <c r="A82" s="267"/>
      <c r="B82" s="270"/>
      <c r="C82" s="335" t="s">
        <v>1474</v>
      </c>
      <c r="D82" s="336"/>
      <c r="E82" s="271">
        <v>0</v>
      </c>
      <c r="F82" s="272"/>
      <c r="G82" s="273"/>
      <c r="H82" s="274"/>
      <c r="I82" s="268"/>
      <c r="J82" s="275"/>
      <c r="K82" s="268"/>
      <c r="M82" s="269" t="s">
        <v>1474</v>
      </c>
      <c r="O82" s="258"/>
    </row>
    <row r="83" spans="1:80" ht="21">
      <c r="A83" s="267"/>
      <c r="B83" s="270"/>
      <c r="C83" s="335" t="s">
        <v>1475</v>
      </c>
      <c r="D83" s="336"/>
      <c r="E83" s="271">
        <v>19.45</v>
      </c>
      <c r="F83" s="272"/>
      <c r="G83" s="273"/>
      <c r="H83" s="274"/>
      <c r="I83" s="268"/>
      <c r="J83" s="275"/>
      <c r="K83" s="268"/>
      <c r="M83" s="269" t="s">
        <v>1475</v>
      </c>
      <c r="O83" s="258"/>
    </row>
    <row r="84" spans="1:80" ht="20.399999999999999">
      <c r="A84" s="259">
        <v>34</v>
      </c>
      <c r="B84" s="260" t="s">
        <v>1077</v>
      </c>
      <c r="C84" s="261" t="s">
        <v>1476</v>
      </c>
      <c r="D84" s="262" t="s">
        <v>229</v>
      </c>
      <c r="E84" s="263">
        <v>7</v>
      </c>
      <c r="F84" s="263"/>
      <c r="G84" s="264">
        <f>E84*F84</f>
        <v>0</v>
      </c>
      <c r="H84" s="265">
        <v>6.2E-2</v>
      </c>
      <c r="I84" s="266">
        <f>E84*H84</f>
        <v>0.434</v>
      </c>
      <c r="J84" s="265"/>
      <c r="K84" s="266">
        <f>E84*J84</f>
        <v>0</v>
      </c>
      <c r="O84" s="258">
        <v>2</v>
      </c>
      <c r="AA84" s="233">
        <v>12</v>
      </c>
      <c r="AB84" s="233">
        <v>0</v>
      </c>
      <c r="AC84" s="233">
        <v>17</v>
      </c>
      <c r="AZ84" s="233">
        <v>2</v>
      </c>
      <c r="BA84" s="233">
        <f>IF(AZ84=1,G84,0)</f>
        <v>0</v>
      </c>
      <c r="BB84" s="233">
        <f>IF(AZ84=2,G84,0)</f>
        <v>0</v>
      </c>
      <c r="BC84" s="233">
        <f>IF(AZ84=3,G84,0)</f>
        <v>0</v>
      </c>
      <c r="BD84" s="233">
        <f>IF(AZ84=4,G84,0)</f>
        <v>0</v>
      </c>
      <c r="BE84" s="233">
        <f>IF(AZ84=5,G84,0)</f>
        <v>0</v>
      </c>
      <c r="CA84" s="258">
        <v>12</v>
      </c>
      <c r="CB84" s="258">
        <v>0</v>
      </c>
    </row>
    <row r="85" spans="1:80">
      <c r="A85" s="267"/>
      <c r="B85" s="270"/>
      <c r="C85" s="335" t="s">
        <v>1477</v>
      </c>
      <c r="D85" s="336"/>
      <c r="E85" s="271">
        <v>0</v>
      </c>
      <c r="F85" s="272"/>
      <c r="G85" s="273"/>
      <c r="H85" s="274"/>
      <c r="I85" s="268"/>
      <c r="J85" s="275"/>
      <c r="K85" s="268"/>
      <c r="M85" s="269" t="s">
        <v>1477</v>
      </c>
      <c r="O85" s="258"/>
    </row>
    <row r="86" spans="1:80">
      <c r="A86" s="267"/>
      <c r="B86" s="270"/>
      <c r="C86" s="335" t="s">
        <v>1478</v>
      </c>
      <c r="D86" s="336"/>
      <c r="E86" s="271">
        <v>5</v>
      </c>
      <c r="F86" s="272"/>
      <c r="G86" s="273"/>
      <c r="H86" s="274"/>
      <c r="I86" s="268"/>
      <c r="J86" s="275"/>
      <c r="K86" s="268"/>
      <c r="M86" s="269" t="s">
        <v>1478</v>
      </c>
      <c r="O86" s="258"/>
    </row>
    <row r="87" spans="1:80">
      <c r="A87" s="267"/>
      <c r="B87" s="270"/>
      <c r="C87" s="335" t="s">
        <v>1479</v>
      </c>
      <c r="D87" s="336"/>
      <c r="E87" s="271">
        <v>2</v>
      </c>
      <c r="F87" s="272"/>
      <c r="G87" s="273"/>
      <c r="H87" s="274"/>
      <c r="I87" s="268"/>
      <c r="J87" s="275"/>
      <c r="K87" s="268"/>
      <c r="M87" s="269" t="s">
        <v>1479</v>
      </c>
      <c r="O87" s="258"/>
    </row>
    <row r="88" spans="1:80">
      <c r="A88" s="259">
        <v>35</v>
      </c>
      <c r="B88" s="260" t="s">
        <v>1480</v>
      </c>
      <c r="C88" s="261" t="s">
        <v>1481</v>
      </c>
      <c r="D88" s="262" t="s">
        <v>181</v>
      </c>
      <c r="E88" s="263">
        <v>2.3117749999999999</v>
      </c>
      <c r="F88" s="263"/>
      <c r="G88" s="264">
        <f>E88*F88</f>
        <v>0</v>
      </c>
      <c r="H88" s="265">
        <v>0</v>
      </c>
      <c r="I88" s="266">
        <f>E88*H88</f>
        <v>0</v>
      </c>
      <c r="J88" s="265"/>
      <c r="K88" s="266">
        <f>E88*J88</f>
        <v>0</v>
      </c>
      <c r="O88" s="258">
        <v>2</v>
      </c>
      <c r="AA88" s="233">
        <v>7</v>
      </c>
      <c r="AB88" s="233">
        <v>1001</v>
      </c>
      <c r="AC88" s="233">
        <v>5</v>
      </c>
      <c r="AZ88" s="233">
        <v>2</v>
      </c>
      <c r="BA88" s="233">
        <f>IF(AZ88=1,G88,0)</f>
        <v>0</v>
      </c>
      <c r="BB88" s="233">
        <f>IF(AZ88=2,G88,0)</f>
        <v>0</v>
      </c>
      <c r="BC88" s="233">
        <f>IF(AZ88=3,G88,0)</f>
        <v>0</v>
      </c>
      <c r="BD88" s="233">
        <f>IF(AZ88=4,G88,0)</f>
        <v>0</v>
      </c>
      <c r="BE88" s="233">
        <f>IF(AZ88=5,G88,0)</f>
        <v>0</v>
      </c>
      <c r="CA88" s="258">
        <v>7</v>
      </c>
      <c r="CB88" s="258">
        <v>1001</v>
      </c>
    </row>
    <row r="89" spans="1:80">
      <c r="A89" s="276"/>
      <c r="B89" s="277" t="s">
        <v>103</v>
      </c>
      <c r="C89" s="278" t="s">
        <v>1049</v>
      </c>
      <c r="D89" s="279"/>
      <c r="E89" s="280"/>
      <c r="F89" s="281"/>
      <c r="G89" s="282">
        <f>SUM(G75:G88)</f>
        <v>0</v>
      </c>
      <c r="H89" s="283"/>
      <c r="I89" s="284">
        <f>SUM(I75:I88)</f>
        <v>2.3132104999999998</v>
      </c>
      <c r="J89" s="283"/>
      <c r="K89" s="284">
        <f>SUM(K75:K88)</f>
        <v>-0.18884799999999999</v>
      </c>
      <c r="O89" s="258">
        <v>4</v>
      </c>
      <c r="BA89" s="285">
        <f>SUM(BA75:BA88)</f>
        <v>0</v>
      </c>
      <c r="BB89" s="285">
        <f>SUM(BB75:BB88)</f>
        <v>0</v>
      </c>
      <c r="BC89" s="285">
        <f>SUM(BC75:BC88)</f>
        <v>0</v>
      </c>
      <c r="BD89" s="285">
        <f>SUM(BD75:BD88)</f>
        <v>0</v>
      </c>
      <c r="BE89" s="285">
        <f>SUM(BE75:BE88)</f>
        <v>0</v>
      </c>
    </row>
    <row r="90" spans="1:80">
      <c r="A90" s="248" t="s">
        <v>100</v>
      </c>
      <c r="B90" s="249" t="s">
        <v>1311</v>
      </c>
      <c r="C90" s="250" t="s">
        <v>1312</v>
      </c>
      <c r="D90" s="251"/>
      <c r="E90" s="252"/>
      <c r="F90" s="252"/>
      <c r="G90" s="253"/>
      <c r="H90" s="254"/>
      <c r="I90" s="255"/>
      <c r="J90" s="256"/>
      <c r="K90" s="257"/>
      <c r="O90" s="258">
        <v>1</v>
      </c>
    </row>
    <row r="91" spans="1:80">
      <c r="A91" s="259">
        <v>36</v>
      </c>
      <c r="B91" s="260" t="s">
        <v>1482</v>
      </c>
      <c r="C91" s="261" t="s">
        <v>1483</v>
      </c>
      <c r="D91" s="262" t="s">
        <v>172</v>
      </c>
      <c r="E91" s="263">
        <v>3.7719999999999998</v>
      </c>
      <c r="F91" s="263"/>
      <c r="G91" s="264">
        <f>E91*F91</f>
        <v>0</v>
      </c>
      <c r="H91" s="265">
        <v>2.5000000000000001E-4</v>
      </c>
      <c r="I91" s="266">
        <f>E91*H91</f>
        <v>9.4299999999999994E-4</v>
      </c>
      <c r="J91" s="265">
        <v>0</v>
      </c>
      <c r="K91" s="266">
        <f>E91*J91</f>
        <v>0</v>
      </c>
      <c r="O91" s="258">
        <v>2</v>
      </c>
      <c r="AA91" s="233">
        <v>1</v>
      </c>
      <c r="AB91" s="233">
        <v>7</v>
      </c>
      <c r="AC91" s="233">
        <v>7</v>
      </c>
      <c r="AZ91" s="233">
        <v>2</v>
      </c>
      <c r="BA91" s="233">
        <f>IF(AZ91=1,G91,0)</f>
        <v>0</v>
      </c>
      <c r="BB91" s="233">
        <f>IF(AZ91=2,G91,0)</f>
        <v>0</v>
      </c>
      <c r="BC91" s="233">
        <f>IF(AZ91=3,G91,0)</f>
        <v>0</v>
      </c>
      <c r="BD91" s="233">
        <f>IF(AZ91=4,G91,0)</f>
        <v>0</v>
      </c>
      <c r="BE91" s="233">
        <f>IF(AZ91=5,G91,0)</f>
        <v>0</v>
      </c>
      <c r="CA91" s="258">
        <v>1</v>
      </c>
      <c r="CB91" s="258">
        <v>7</v>
      </c>
    </row>
    <row r="92" spans="1:80">
      <c r="A92" s="267"/>
      <c r="B92" s="270"/>
      <c r="C92" s="335" t="s">
        <v>1484</v>
      </c>
      <c r="D92" s="336"/>
      <c r="E92" s="271">
        <v>3.7719999999999998</v>
      </c>
      <c r="F92" s="272"/>
      <c r="G92" s="273"/>
      <c r="H92" s="274"/>
      <c r="I92" s="268"/>
      <c r="J92" s="275"/>
      <c r="K92" s="268"/>
      <c r="M92" s="269" t="s">
        <v>1484</v>
      </c>
      <c r="O92" s="258"/>
    </row>
    <row r="93" spans="1:80">
      <c r="A93" s="276"/>
      <c r="B93" s="277" t="s">
        <v>103</v>
      </c>
      <c r="C93" s="278" t="s">
        <v>1313</v>
      </c>
      <c r="D93" s="279"/>
      <c r="E93" s="280"/>
      <c r="F93" s="281"/>
      <c r="G93" s="282">
        <f>SUM(G90:G92)</f>
        <v>0</v>
      </c>
      <c r="H93" s="283"/>
      <c r="I93" s="284">
        <f>SUM(I90:I92)</f>
        <v>9.4299999999999994E-4</v>
      </c>
      <c r="J93" s="283"/>
      <c r="K93" s="284">
        <f>SUM(K90:K92)</f>
        <v>0</v>
      </c>
      <c r="O93" s="258">
        <v>4</v>
      </c>
      <c r="BA93" s="285">
        <f>SUM(BA90:BA92)</f>
        <v>0</v>
      </c>
      <c r="BB93" s="285">
        <f>SUM(BB90:BB92)</f>
        <v>0</v>
      </c>
      <c r="BC93" s="285">
        <f>SUM(BC90:BC92)</f>
        <v>0</v>
      </c>
      <c r="BD93" s="285">
        <f>SUM(BD90:BD92)</f>
        <v>0</v>
      </c>
      <c r="BE93" s="285">
        <f>SUM(BE90:BE92)</f>
        <v>0</v>
      </c>
    </row>
    <row r="94" spans="1:80">
      <c r="A94" s="248" t="s">
        <v>100</v>
      </c>
      <c r="B94" s="249" t="s">
        <v>1370</v>
      </c>
      <c r="C94" s="250" t="s">
        <v>1371</v>
      </c>
      <c r="D94" s="251"/>
      <c r="E94" s="252"/>
      <c r="F94" s="252"/>
      <c r="G94" s="253"/>
      <c r="H94" s="254"/>
      <c r="I94" s="255"/>
      <c r="J94" s="256"/>
      <c r="K94" s="257"/>
      <c r="O94" s="258">
        <v>1</v>
      </c>
    </row>
    <row r="95" spans="1:80">
      <c r="A95" s="259">
        <v>37</v>
      </c>
      <c r="B95" s="260" t="s">
        <v>1381</v>
      </c>
      <c r="C95" s="261" t="s">
        <v>1382</v>
      </c>
      <c r="D95" s="262" t="s">
        <v>181</v>
      </c>
      <c r="E95" s="263">
        <v>0.1888</v>
      </c>
      <c r="F95" s="263"/>
      <c r="G95" s="264">
        <f t="shared" ref="G95:G101" si="0">E95*F95</f>
        <v>0</v>
      </c>
      <c r="H95" s="265">
        <v>0</v>
      </c>
      <c r="I95" s="266">
        <f t="shared" ref="I95:I101" si="1">E95*H95</f>
        <v>0</v>
      </c>
      <c r="J95" s="265">
        <v>0</v>
      </c>
      <c r="K95" s="266">
        <f t="shared" ref="K95:K101" si="2">E95*J95</f>
        <v>0</v>
      </c>
      <c r="O95" s="258">
        <v>2</v>
      </c>
      <c r="AA95" s="233">
        <v>1</v>
      </c>
      <c r="AB95" s="233">
        <v>3</v>
      </c>
      <c r="AC95" s="233">
        <v>3</v>
      </c>
      <c r="AZ95" s="233">
        <v>1</v>
      </c>
      <c r="BA95" s="233">
        <f t="shared" ref="BA95:BA101" si="3">IF(AZ95=1,G95,0)</f>
        <v>0</v>
      </c>
      <c r="BB95" s="233">
        <f t="shared" ref="BB95:BB101" si="4">IF(AZ95=2,G95,0)</f>
        <v>0</v>
      </c>
      <c r="BC95" s="233">
        <f t="shared" ref="BC95:BC101" si="5">IF(AZ95=3,G95,0)</f>
        <v>0</v>
      </c>
      <c r="BD95" s="233">
        <f t="shared" ref="BD95:BD101" si="6">IF(AZ95=4,G95,0)</f>
        <v>0</v>
      </c>
      <c r="BE95" s="233">
        <f t="shared" ref="BE95:BE101" si="7">IF(AZ95=5,G95,0)</f>
        <v>0</v>
      </c>
      <c r="CA95" s="258">
        <v>1</v>
      </c>
      <c r="CB95" s="258">
        <v>3</v>
      </c>
    </row>
    <row r="96" spans="1:80">
      <c r="A96" s="259">
        <v>38</v>
      </c>
      <c r="B96" s="260" t="s">
        <v>1383</v>
      </c>
      <c r="C96" s="261" t="s">
        <v>1384</v>
      </c>
      <c r="D96" s="262" t="s">
        <v>181</v>
      </c>
      <c r="E96" s="263">
        <v>1.8885000000000001</v>
      </c>
      <c r="F96" s="263"/>
      <c r="G96" s="264">
        <f t="shared" si="0"/>
        <v>0</v>
      </c>
      <c r="H96" s="265">
        <v>0</v>
      </c>
      <c r="I96" s="266">
        <f t="shared" si="1"/>
        <v>0</v>
      </c>
      <c r="J96" s="265">
        <v>0</v>
      </c>
      <c r="K96" s="266">
        <f t="shared" si="2"/>
        <v>0</v>
      </c>
      <c r="O96" s="258">
        <v>2</v>
      </c>
      <c r="AA96" s="233">
        <v>1</v>
      </c>
      <c r="AB96" s="233">
        <v>3</v>
      </c>
      <c r="AC96" s="233">
        <v>3</v>
      </c>
      <c r="AZ96" s="233">
        <v>1</v>
      </c>
      <c r="BA96" s="233">
        <f t="shared" si="3"/>
        <v>0</v>
      </c>
      <c r="BB96" s="233">
        <f t="shared" si="4"/>
        <v>0</v>
      </c>
      <c r="BC96" s="233">
        <f t="shared" si="5"/>
        <v>0</v>
      </c>
      <c r="BD96" s="233">
        <f t="shared" si="6"/>
        <v>0</v>
      </c>
      <c r="BE96" s="233">
        <f t="shared" si="7"/>
        <v>0</v>
      </c>
      <c r="CA96" s="258">
        <v>1</v>
      </c>
      <c r="CB96" s="258">
        <v>3</v>
      </c>
    </row>
    <row r="97" spans="1:80">
      <c r="A97" s="259">
        <v>39</v>
      </c>
      <c r="B97" s="260" t="s">
        <v>1385</v>
      </c>
      <c r="C97" s="261" t="s">
        <v>1386</v>
      </c>
      <c r="D97" s="262" t="s">
        <v>181</v>
      </c>
      <c r="E97" s="263">
        <v>0.1888</v>
      </c>
      <c r="F97" s="263"/>
      <c r="G97" s="264">
        <f t="shared" si="0"/>
        <v>0</v>
      </c>
      <c r="H97" s="265">
        <v>0</v>
      </c>
      <c r="I97" s="266">
        <f t="shared" si="1"/>
        <v>0</v>
      </c>
      <c r="J97" s="265">
        <v>0</v>
      </c>
      <c r="K97" s="266">
        <f t="shared" si="2"/>
        <v>0</v>
      </c>
      <c r="O97" s="258">
        <v>2</v>
      </c>
      <c r="AA97" s="233">
        <v>1</v>
      </c>
      <c r="AB97" s="233">
        <v>3</v>
      </c>
      <c r="AC97" s="233">
        <v>3</v>
      </c>
      <c r="AZ97" s="233">
        <v>1</v>
      </c>
      <c r="BA97" s="233">
        <f t="shared" si="3"/>
        <v>0</v>
      </c>
      <c r="BB97" s="233">
        <f t="shared" si="4"/>
        <v>0</v>
      </c>
      <c r="BC97" s="233">
        <f t="shared" si="5"/>
        <v>0</v>
      </c>
      <c r="BD97" s="233">
        <f t="shared" si="6"/>
        <v>0</v>
      </c>
      <c r="BE97" s="233">
        <f t="shared" si="7"/>
        <v>0</v>
      </c>
      <c r="CA97" s="258">
        <v>1</v>
      </c>
      <c r="CB97" s="258">
        <v>3</v>
      </c>
    </row>
    <row r="98" spans="1:80">
      <c r="A98" s="259">
        <v>40</v>
      </c>
      <c r="B98" s="260" t="s">
        <v>1387</v>
      </c>
      <c r="C98" s="261" t="s">
        <v>1388</v>
      </c>
      <c r="D98" s="262" t="s">
        <v>181</v>
      </c>
      <c r="E98" s="263">
        <v>0.94399999999999995</v>
      </c>
      <c r="F98" s="263"/>
      <c r="G98" s="264">
        <f t="shared" si="0"/>
        <v>0</v>
      </c>
      <c r="H98" s="265">
        <v>0</v>
      </c>
      <c r="I98" s="266">
        <f t="shared" si="1"/>
        <v>0</v>
      </c>
      <c r="J98" s="265">
        <v>0</v>
      </c>
      <c r="K98" s="266">
        <f t="shared" si="2"/>
        <v>0</v>
      </c>
      <c r="O98" s="258">
        <v>2</v>
      </c>
      <c r="AA98" s="233">
        <v>1</v>
      </c>
      <c r="AB98" s="233">
        <v>3</v>
      </c>
      <c r="AC98" s="233">
        <v>3</v>
      </c>
      <c r="AZ98" s="233">
        <v>1</v>
      </c>
      <c r="BA98" s="233">
        <f t="shared" si="3"/>
        <v>0</v>
      </c>
      <c r="BB98" s="233">
        <f t="shared" si="4"/>
        <v>0</v>
      </c>
      <c r="BC98" s="233">
        <f t="shared" si="5"/>
        <v>0</v>
      </c>
      <c r="BD98" s="233">
        <f t="shared" si="6"/>
        <v>0</v>
      </c>
      <c r="BE98" s="233">
        <f t="shared" si="7"/>
        <v>0</v>
      </c>
      <c r="CA98" s="258">
        <v>1</v>
      </c>
      <c r="CB98" s="258">
        <v>3</v>
      </c>
    </row>
    <row r="99" spans="1:80">
      <c r="A99" s="259">
        <v>41</v>
      </c>
      <c r="B99" s="260" t="s">
        <v>1389</v>
      </c>
      <c r="C99" s="261" t="s">
        <v>1390</v>
      </c>
      <c r="D99" s="262" t="s">
        <v>181</v>
      </c>
      <c r="E99" s="263">
        <v>0.1888</v>
      </c>
      <c r="F99" s="263"/>
      <c r="G99" s="264">
        <f t="shared" si="0"/>
        <v>0</v>
      </c>
      <c r="H99" s="265">
        <v>0</v>
      </c>
      <c r="I99" s="266">
        <f t="shared" si="1"/>
        <v>0</v>
      </c>
      <c r="J99" s="265">
        <v>0</v>
      </c>
      <c r="K99" s="266">
        <f t="shared" si="2"/>
        <v>0</v>
      </c>
      <c r="O99" s="258">
        <v>2</v>
      </c>
      <c r="AA99" s="233">
        <v>1</v>
      </c>
      <c r="AB99" s="233">
        <v>3</v>
      </c>
      <c r="AC99" s="233">
        <v>3</v>
      </c>
      <c r="AZ99" s="233">
        <v>1</v>
      </c>
      <c r="BA99" s="233">
        <f t="shared" si="3"/>
        <v>0</v>
      </c>
      <c r="BB99" s="233">
        <f t="shared" si="4"/>
        <v>0</v>
      </c>
      <c r="BC99" s="233">
        <f t="shared" si="5"/>
        <v>0</v>
      </c>
      <c r="BD99" s="233">
        <f t="shared" si="6"/>
        <v>0</v>
      </c>
      <c r="BE99" s="233">
        <f t="shared" si="7"/>
        <v>0</v>
      </c>
      <c r="CA99" s="258">
        <v>1</v>
      </c>
      <c r="CB99" s="258">
        <v>3</v>
      </c>
    </row>
    <row r="100" spans="1:80">
      <c r="A100" s="259">
        <v>42</v>
      </c>
      <c r="B100" s="260" t="s">
        <v>1391</v>
      </c>
      <c r="C100" s="261" t="s">
        <v>1392</v>
      </c>
      <c r="D100" s="262" t="s">
        <v>181</v>
      </c>
      <c r="E100" s="263">
        <v>0.1888</v>
      </c>
      <c r="F100" s="263"/>
      <c r="G100" s="264">
        <f t="shared" si="0"/>
        <v>0</v>
      </c>
      <c r="H100" s="265">
        <v>0</v>
      </c>
      <c r="I100" s="266">
        <f t="shared" si="1"/>
        <v>0</v>
      </c>
      <c r="J100" s="265">
        <v>0</v>
      </c>
      <c r="K100" s="266">
        <f t="shared" si="2"/>
        <v>0</v>
      </c>
      <c r="O100" s="258">
        <v>2</v>
      </c>
      <c r="AA100" s="233">
        <v>1</v>
      </c>
      <c r="AB100" s="233">
        <v>3</v>
      </c>
      <c r="AC100" s="233">
        <v>3</v>
      </c>
      <c r="AZ100" s="233">
        <v>1</v>
      </c>
      <c r="BA100" s="233">
        <f t="shared" si="3"/>
        <v>0</v>
      </c>
      <c r="BB100" s="233">
        <f t="shared" si="4"/>
        <v>0</v>
      </c>
      <c r="BC100" s="233">
        <f t="shared" si="5"/>
        <v>0</v>
      </c>
      <c r="BD100" s="233">
        <f t="shared" si="6"/>
        <v>0</v>
      </c>
      <c r="BE100" s="233">
        <f t="shared" si="7"/>
        <v>0</v>
      </c>
      <c r="CA100" s="258">
        <v>1</v>
      </c>
      <c r="CB100" s="258">
        <v>3</v>
      </c>
    </row>
    <row r="101" spans="1:80">
      <c r="A101" s="259">
        <v>43</v>
      </c>
      <c r="B101" s="260" t="s">
        <v>1485</v>
      </c>
      <c r="C101" s="261" t="s">
        <v>1486</v>
      </c>
      <c r="D101" s="262" t="s">
        <v>181</v>
      </c>
      <c r="E101" s="263">
        <v>0.1888</v>
      </c>
      <c r="F101" s="263"/>
      <c r="G101" s="264">
        <f t="shared" si="0"/>
        <v>0</v>
      </c>
      <c r="H101" s="265">
        <v>0</v>
      </c>
      <c r="I101" s="266">
        <f t="shared" si="1"/>
        <v>0</v>
      </c>
      <c r="J101" s="265">
        <v>0</v>
      </c>
      <c r="K101" s="266">
        <f t="shared" si="2"/>
        <v>0</v>
      </c>
      <c r="O101" s="258">
        <v>2</v>
      </c>
      <c r="AA101" s="233">
        <v>1</v>
      </c>
      <c r="AB101" s="233">
        <v>3</v>
      </c>
      <c r="AC101" s="233">
        <v>3</v>
      </c>
      <c r="AZ101" s="233">
        <v>1</v>
      </c>
      <c r="BA101" s="233">
        <f t="shared" si="3"/>
        <v>0</v>
      </c>
      <c r="BB101" s="233">
        <f t="shared" si="4"/>
        <v>0</v>
      </c>
      <c r="BC101" s="233">
        <f t="shared" si="5"/>
        <v>0</v>
      </c>
      <c r="BD101" s="233">
        <f t="shared" si="6"/>
        <v>0</v>
      </c>
      <c r="BE101" s="233">
        <f t="shared" si="7"/>
        <v>0</v>
      </c>
      <c r="CA101" s="258">
        <v>1</v>
      </c>
      <c r="CB101" s="258">
        <v>3</v>
      </c>
    </row>
    <row r="102" spans="1:80">
      <c r="A102" s="276"/>
      <c r="B102" s="277" t="s">
        <v>103</v>
      </c>
      <c r="C102" s="278" t="s">
        <v>1372</v>
      </c>
      <c r="D102" s="279"/>
      <c r="E102" s="280"/>
      <c r="F102" s="281"/>
      <c r="G102" s="282">
        <f>SUM(G94:G101)</f>
        <v>0</v>
      </c>
      <c r="H102" s="283"/>
      <c r="I102" s="284">
        <f>SUM(I94:I101)</f>
        <v>0</v>
      </c>
      <c r="J102" s="283"/>
      <c r="K102" s="284">
        <f>SUM(K94:K101)</f>
        <v>0</v>
      </c>
      <c r="O102" s="258">
        <v>4</v>
      </c>
      <c r="BA102" s="285">
        <f>SUM(BA94:BA101)</f>
        <v>0</v>
      </c>
      <c r="BB102" s="285">
        <f>SUM(BB94:BB101)</f>
        <v>0</v>
      </c>
      <c r="BC102" s="285">
        <f>SUM(BC94:BC101)</f>
        <v>0</v>
      </c>
      <c r="BD102" s="285">
        <f>SUM(BD94:BD101)</f>
        <v>0</v>
      </c>
      <c r="BE102" s="285">
        <f>SUM(BE94:BE101)</f>
        <v>0</v>
      </c>
    </row>
    <row r="103" spans="1:80">
      <c r="E103" s="233"/>
    </row>
    <row r="104" spans="1:80">
      <c r="E104" s="233"/>
    </row>
    <row r="105" spans="1:80">
      <c r="E105" s="233"/>
    </row>
    <row r="106" spans="1:80">
      <c r="E106" s="233"/>
    </row>
    <row r="107" spans="1:80">
      <c r="E107" s="233"/>
    </row>
    <row r="108" spans="1:80">
      <c r="E108" s="233"/>
    </row>
    <row r="109" spans="1:80">
      <c r="E109" s="233"/>
    </row>
    <row r="110" spans="1:80">
      <c r="E110" s="233"/>
    </row>
    <row r="111" spans="1:80">
      <c r="E111" s="233"/>
    </row>
    <row r="112" spans="1:80">
      <c r="E112" s="233"/>
    </row>
    <row r="113" spans="1:7">
      <c r="E113" s="233"/>
    </row>
    <row r="114" spans="1:7">
      <c r="E114" s="233"/>
    </row>
    <row r="115" spans="1:7">
      <c r="E115" s="233"/>
    </row>
    <row r="116" spans="1:7">
      <c r="E116" s="233"/>
    </row>
    <row r="117" spans="1:7">
      <c r="E117" s="233"/>
    </row>
    <row r="118" spans="1:7">
      <c r="E118" s="233"/>
    </row>
    <row r="119" spans="1:7">
      <c r="E119" s="233"/>
    </row>
    <row r="120" spans="1:7">
      <c r="E120" s="233"/>
    </row>
    <row r="121" spans="1:7">
      <c r="E121" s="233"/>
    </row>
    <row r="122" spans="1:7">
      <c r="E122" s="233"/>
    </row>
    <row r="123" spans="1:7">
      <c r="E123" s="233"/>
    </row>
    <row r="124" spans="1:7">
      <c r="E124" s="233"/>
    </row>
    <row r="125" spans="1:7">
      <c r="E125" s="233"/>
    </row>
    <row r="126" spans="1:7">
      <c r="A126" s="275"/>
      <c r="B126" s="275"/>
      <c r="C126" s="275"/>
      <c r="D126" s="275"/>
      <c r="E126" s="275"/>
      <c r="F126" s="275"/>
      <c r="G126" s="275"/>
    </row>
    <row r="127" spans="1:7">
      <c r="A127" s="275"/>
      <c r="B127" s="275"/>
      <c r="C127" s="275"/>
      <c r="D127" s="275"/>
      <c r="E127" s="275"/>
      <c r="F127" s="275"/>
      <c r="G127" s="275"/>
    </row>
    <row r="128" spans="1:7">
      <c r="A128" s="275"/>
      <c r="B128" s="275"/>
      <c r="C128" s="275"/>
      <c r="D128" s="275"/>
      <c r="E128" s="275"/>
      <c r="F128" s="275"/>
      <c r="G128" s="275"/>
    </row>
    <row r="129" spans="1:7">
      <c r="A129" s="275"/>
      <c r="B129" s="275"/>
      <c r="C129" s="275"/>
      <c r="D129" s="275"/>
      <c r="E129" s="275"/>
      <c r="F129" s="275"/>
      <c r="G129" s="275"/>
    </row>
    <row r="130" spans="1:7">
      <c r="E130" s="233"/>
    </row>
    <row r="131" spans="1:7">
      <c r="E131" s="233"/>
    </row>
    <row r="132" spans="1:7">
      <c r="E132" s="233"/>
    </row>
    <row r="133" spans="1:7">
      <c r="E133" s="233"/>
    </row>
    <row r="134" spans="1:7">
      <c r="E134" s="233"/>
    </row>
    <row r="135" spans="1:7">
      <c r="E135" s="233"/>
    </row>
    <row r="136" spans="1:7">
      <c r="E136" s="233"/>
    </row>
    <row r="137" spans="1:7">
      <c r="E137" s="233"/>
    </row>
    <row r="138" spans="1:7">
      <c r="E138" s="233"/>
    </row>
    <row r="139" spans="1:7">
      <c r="E139" s="233"/>
    </row>
    <row r="140" spans="1:7">
      <c r="E140" s="233"/>
    </row>
    <row r="141" spans="1:7">
      <c r="E141" s="233"/>
    </row>
    <row r="142" spans="1:7">
      <c r="E142" s="233"/>
    </row>
    <row r="143" spans="1:7">
      <c r="E143" s="233"/>
    </row>
    <row r="144" spans="1:7">
      <c r="E144" s="233"/>
    </row>
    <row r="145" spans="5:5">
      <c r="E145" s="233"/>
    </row>
    <row r="146" spans="5:5">
      <c r="E146" s="233"/>
    </row>
    <row r="147" spans="5:5">
      <c r="E147" s="233"/>
    </row>
    <row r="148" spans="5:5">
      <c r="E148" s="233"/>
    </row>
    <row r="149" spans="5:5">
      <c r="E149" s="233"/>
    </row>
    <row r="150" spans="5:5">
      <c r="E150" s="233"/>
    </row>
    <row r="151" spans="5:5">
      <c r="E151" s="233"/>
    </row>
    <row r="152" spans="5:5">
      <c r="E152" s="233"/>
    </row>
    <row r="153" spans="5:5">
      <c r="E153" s="233"/>
    </row>
    <row r="154" spans="5:5">
      <c r="E154" s="233"/>
    </row>
    <row r="155" spans="5:5">
      <c r="E155" s="233"/>
    </row>
    <row r="156" spans="5:5">
      <c r="E156" s="233"/>
    </row>
    <row r="157" spans="5:5">
      <c r="E157" s="233"/>
    </row>
    <row r="158" spans="5:5">
      <c r="E158" s="233"/>
    </row>
    <row r="159" spans="5:5">
      <c r="E159" s="233"/>
    </row>
    <row r="160" spans="5:5">
      <c r="E160" s="233"/>
    </row>
    <row r="161" spans="1:7">
      <c r="A161" s="286"/>
      <c r="B161" s="286"/>
    </row>
    <row r="162" spans="1:7">
      <c r="A162" s="275"/>
      <c r="B162" s="275"/>
      <c r="C162" s="287"/>
      <c r="D162" s="287"/>
      <c r="E162" s="288"/>
      <c r="F162" s="287"/>
      <c r="G162" s="289"/>
    </row>
    <row r="163" spans="1:7">
      <c r="A163" s="290"/>
      <c r="B163" s="290"/>
      <c r="C163" s="275"/>
      <c r="D163" s="275"/>
      <c r="E163" s="291"/>
      <c r="F163" s="275"/>
      <c r="G163" s="275"/>
    </row>
    <row r="164" spans="1:7">
      <c r="A164" s="275"/>
      <c r="B164" s="275"/>
      <c r="C164" s="275"/>
      <c r="D164" s="275"/>
      <c r="E164" s="291"/>
      <c r="F164" s="275"/>
      <c r="G164" s="275"/>
    </row>
    <row r="165" spans="1:7">
      <c r="A165" s="275"/>
      <c r="B165" s="275"/>
      <c r="C165" s="275"/>
      <c r="D165" s="275"/>
      <c r="E165" s="291"/>
      <c r="F165" s="275"/>
      <c r="G165" s="275"/>
    </row>
    <row r="166" spans="1:7">
      <c r="A166" s="275"/>
      <c r="B166" s="275"/>
      <c r="C166" s="275"/>
      <c r="D166" s="275"/>
      <c r="E166" s="291"/>
      <c r="F166" s="275"/>
      <c r="G166" s="275"/>
    </row>
    <row r="167" spans="1:7">
      <c r="A167" s="275"/>
      <c r="B167" s="275"/>
      <c r="C167" s="275"/>
      <c r="D167" s="275"/>
      <c r="E167" s="291"/>
      <c r="F167" s="275"/>
      <c r="G167" s="275"/>
    </row>
    <row r="168" spans="1:7">
      <c r="A168" s="275"/>
      <c r="B168" s="275"/>
      <c r="C168" s="275"/>
      <c r="D168" s="275"/>
      <c r="E168" s="291"/>
      <c r="F168" s="275"/>
      <c r="G168" s="275"/>
    </row>
    <row r="169" spans="1:7">
      <c r="A169" s="275"/>
      <c r="B169" s="275"/>
      <c r="C169" s="275"/>
      <c r="D169" s="275"/>
      <c r="E169" s="291"/>
      <c r="F169" s="275"/>
      <c r="G169" s="275"/>
    </row>
    <row r="170" spans="1:7">
      <c r="A170" s="275"/>
      <c r="B170" s="275"/>
      <c r="C170" s="275"/>
      <c r="D170" s="275"/>
      <c r="E170" s="291"/>
      <c r="F170" s="275"/>
      <c r="G170" s="275"/>
    </row>
    <row r="171" spans="1:7">
      <c r="A171" s="275"/>
      <c r="B171" s="275"/>
      <c r="C171" s="275"/>
      <c r="D171" s="275"/>
      <c r="E171" s="291"/>
      <c r="F171" s="275"/>
      <c r="G171" s="275"/>
    </row>
    <row r="172" spans="1:7">
      <c r="A172" s="275"/>
      <c r="B172" s="275"/>
      <c r="C172" s="275"/>
      <c r="D172" s="275"/>
      <c r="E172" s="291"/>
      <c r="F172" s="275"/>
      <c r="G172" s="275"/>
    </row>
    <row r="173" spans="1:7">
      <c r="A173" s="275"/>
      <c r="B173" s="275"/>
      <c r="C173" s="275"/>
      <c r="D173" s="275"/>
      <c r="E173" s="291"/>
      <c r="F173" s="275"/>
      <c r="G173" s="275"/>
    </row>
    <row r="174" spans="1:7">
      <c r="A174" s="275"/>
      <c r="B174" s="275"/>
      <c r="C174" s="275"/>
      <c r="D174" s="275"/>
      <c r="E174" s="291"/>
      <c r="F174" s="275"/>
      <c r="G174" s="275"/>
    </row>
    <row r="175" spans="1:7">
      <c r="A175" s="275"/>
      <c r="B175" s="275"/>
      <c r="C175" s="275"/>
      <c r="D175" s="275"/>
      <c r="E175" s="291"/>
      <c r="F175" s="275"/>
      <c r="G175" s="275"/>
    </row>
  </sheetData>
  <mergeCells count="39">
    <mergeCell ref="C12:D12"/>
    <mergeCell ref="C15:D15"/>
    <mergeCell ref="C16:D16"/>
    <mergeCell ref="A1:G1"/>
    <mergeCell ref="A3:B3"/>
    <mergeCell ref="A4:B4"/>
    <mergeCell ref="E4:G4"/>
    <mergeCell ref="C9:D9"/>
    <mergeCell ref="C32:D32"/>
    <mergeCell ref="C33:D33"/>
    <mergeCell ref="C20:D20"/>
    <mergeCell ref="C21:D21"/>
    <mergeCell ref="C23:D23"/>
    <mergeCell ref="C25:D25"/>
    <mergeCell ref="C28:D28"/>
    <mergeCell ref="C59:D59"/>
    <mergeCell ref="C61:D61"/>
    <mergeCell ref="C62:D62"/>
    <mergeCell ref="C40:D40"/>
    <mergeCell ref="C41:D41"/>
    <mergeCell ref="C43:D43"/>
    <mergeCell ref="C44:D44"/>
    <mergeCell ref="C49:D49"/>
    <mergeCell ref="C52:D52"/>
    <mergeCell ref="C54:D54"/>
    <mergeCell ref="C56:D56"/>
    <mergeCell ref="C57:D57"/>
    <mergeCell ref="C85:D85"/>
    <mergeCell ref="C86:D86"/>
    <mergeCell ref="C87:D87"/>
    <mergeCell ref="C92:D92"/>
    <mergeCell ref="C64:D64"/>
    <mergeCell ref="C66:D66"/>
    <mergeCell ref="C68:D68"/>
    <mergeCell ref="C77:D77"/>
    <mergeCell ref="C78:D78"/>
    <mergeCell ref="C80:D80"/>
    <mergeCell ref="C82:D82"/>
    <mergeCell ref="C83:D83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sheetPr codeName="List24"/>
  <dimension ref="A1:BE51"/>
  <sheetViews>
    <sheetView topLeftCell="A18" workbookViewId="0">
      <selection activeCell="B37" sqref="B37:G45"/>
    </sheetView>
  </sheetViews>
  <sheetFormatPr defaultColWidth="9.109375" defaultRowHeight="13.2"/>
  <cols>
    <col min="1" max="1" width="2" style="1" customWidth="1"/>
    <col min="2" max="2" width="15" style="1" customWidth="1"/>
    <col min="3" max="3" width="15.88671875" style="1" customWidth="1"/>
    <col min="4" max="4" width="14.5546875" style="1" customWidth="1"/>
    <col min="5" max="5" width="13.5546875" style="1" customWidth="1"/>
    <col min="6" max="6" width="16.5546875" style="1" customWidth="1"/>
    <col min="7" max="7" width="15.33203125" style="1" customWidth="1"/>
    <col min="8" max="16384" width="9.109375" style="1"/>
  </cols>
  <sheetData>
    <row r="1" spans="1:57" ht="24.75" customHeight="1" thickBot="1">
      <c r="A1" s="95" t="s">
        <v>33</v>
      </c>
      <c r="B1" s="96"/>
      <c r="C1" s="96"/>
      <c r="D1" s="96"/>
      <c r="E1" s="96"/>
      <c r="F1" s="96"/>
      <c r="G1" s="96"/>
    </row>
    <row r="2" spans="1:57" ht="12.75" customHeight="1">
      <c r="A2" s="97" t="s">
        <v>34</v>
      </c>
      <c r="B2" s="98"/>
      <c r="C2" s="99">
        <v>4</v>
      </c>
      <c r="D2" s="99" t="s">
        <v>1488</v>
      </c>
      <c r="E2" s="98"/>
      <c r="F2" s="100" t="s">
        <v>35</v>
      </c>
      <c r="G2" s="101"/>
    </row>
    <row r="3" spans="1:57" ht="3" hidden="1" customHeight="1">
      <c r="A3" s="102"/>
      <c r="B3" s="103"/>
      <c r="C3" s="104"/>
      <c r="D3" s="104"/>
      <c r="E3" s="103"/>
      <c r="F3" s="105"/>
      <c r="G3" s="106"/>
    </row>
    <row r="4" spans="1:57" ht="12" customHeight="1">
      <c r="A4" s="107" t="s">
        <v>36</v>
      </c>
      <c r="B4" s="103"/>
      <c r="C4" s="104"/>
      <c r="D4" s="104"/>
      <c r="E4" s="103"/>
      <c r="F4" s="105" t="s">
        <v>37</v>
      </c>
      <c r="G4" s="108"/>
    </row>
    <row r="5" spans="1:57" ht="12.9" customHeight="1">
      <c r="A5" s="109" t="s">
        <v>107</v>
      </c>
      <c r="B5" s="110"/>
      <c r="C5" s="111" t="s">
        <v>39</v>
      </c>
      <c r="D5" s="112"/>
      <c r="E5" s="113"/>
      <c r="F5" s="105" t="s">
        <v>38</v>
      </c>
      <c r="G5" s="106"/>
    </row>
    <row r="6" spans="1:57" ht="12.9" customHeight="1">
      <c r="A6" s="107" t="s">
        <v>39</v>
      </c>
      <c r="B6" s="103"/>
      <c r="C6" s="104"/>
      <c r="D6" s="104"/>
      <c r="E6" s="103"/>
      <c r="F6" s="114" t="s">
        <v>40</v>
      </c>
      <c r="G6" s="115">
        <v>0</v>
      </c>
      <c r="O6" s="116"/>
    </row>
    <row r="7" spans="1:57" ht="12.9" customHeight="1">
      <c r="A7" s="117" t="s">
        <v>104</v>
      </c>
      <c r="B7" s="118"/>
      <c r="C7" s="119" t="s">
        <v>105</v>
      </c>
      <c r="D7" s="120"/>
      <c r="E7" s="120"/>
      <c r="F7" s="121" t="s">
        <v>41</v>
      </c>
      <c r="G7" s="115">
        <f>IF(G6=0,,ROUND((F30+F32)/G6,1))</f>
        <v>0</v>
      </c>
    </row>
    <row r="8" spans="1:57">
      <c r="A8" s="122" t="s">
        <v>42</v>
      </c>
      <c r="B8" s="105"/>
      <c r="C8" s="317" t="s">
        <v>2090</v>
      </c>
      <c r="D8" s="317"/>
      <c r="E8" s="318"/>
      <c r="F8" s="123" t="s">
        <v>43</v>
      </c>
      <c r="G8" s="124"/>
      <c r="H8" s="125"/>
      <c r="I8" s="126"/>
    </row>
    <row r="9" spans="1:57">
      <c r="A9" s="122" t="s">
        <v>44</v>
      </c>
      <c r="B9" s="105"/>
      <c r="C9" s="317" t="s">
        <v>2090</v>
      </c>
      <c r="D9" s="317"/>
      <c r="E9" s="318"/>
      <c r="F9" s="105"/>
      <c r="G9" s="127"/>
      <c r="H9" s="128"/>
    </row>
    <row r="10" spans="1:57">
      <c r="A10" s="122" t="s">
        <v>45</v>
      </c>
      <c r="B10" s="105"/>
      <c r="C10" s="317" t="s">
        <v>2091</v>
      </c>
      <c r="D10" s="317"/>
      <c r="E10" s="317"/>
      <c r="F10" s="129"/>
      <c r="G10" s="130"/>
      <c r="H10" s="131"/>
    </row>
    <row r="11" spans="1:57" ht="13.5" customHeight="1">
      <c r="A11" s="122" t="s">
        <v>46</v>
      </c>
      <c r="B11" s="105"/>
      <c r="C11" s="317"/>
      <c r="D11" s="317"/>
      <c r="E11" s="317"/>
      <c r="F11" s="132" t="s">
        <v>47</v>
      </c>
      <c r="G11" s="133"/>
      <c r="H11" s="128"/>
      <c r="BA11" s="134"/>
      <c r="BB11" s="134"/>
      <c r="BC11" s="134"/>
      <c r="BD11" s="134"/>
      <c r="BE11" s="134"/>
    </row>
    <row r="12" spans="1:57" ht="12.75" customHeight="1">
      <c r="A12" s="135" t="s">
        <v>48</v>
      </c>
      <c r="B12" s="103"/>
      <c r="C12" s="318" t="s">
        <v>2092</v>
      </c>
      <c r="D12" s="319"/>
      <c r="E12" s="320"/>
      <c r="F12" s="136" t="s">
        <v>49</v>
      </c>
      <c r="G12" s="137"/>
      <c r="H12" s="128"/>
    </row>
    <row r="13" spans="1:57" ht="28.5" customHeight="1" thickBot="1">
      <c r="A13" s="138" t="s">
        <v>50</v>
      </c>
      <c r="B13" s="139"/>
      <c r="C13" s="139"/>
      <c r="D13" s="139"/>
      <c r="E13" s="140"/>
      <c r="F13" s="140"/>
      <c r="G13" s="141"/>
      <c r="H13" s="128"/>
    </row>
    <row r="14" spans="1:57" ht="17.25" customHeight="1" thickBot="1">
      <c r="A14" s="142" t="s">
        <v>51</v>
      </c>
      <c r="B14" s="143"/>
      <c r="C14" s="144"/>
      <c r="D14" s="145" t="s">
        <v>52</v>
      </c>
      <c r="E14" s="146"/>
      <c r="F14" s="146"/>
      <c r="G14" s="144"/>
    </row>
    <row r="15" spans="1:57" ht="15.9" customHeight="1">
      <c r="A15" s="147"/>
      <c r="B15" s="148" t="s">
        <v>53</v>
      </c>
      <c r="C15" s="149">
        <f>'SO 01 4 Rek'!E17</f>
        <v>0</v>
      </c>
      <c r="D15" s="150" t="str">
        <f>'SO 01 4 Rek'!A22</f>
        <v>Ztížené výrobní podmínky</v>
      </c>
      <c r="E15" s="151"/>
      <c r="F15" s="152"/>
      <c r="G15" s="149">
        <f>'SO 01 4 Rek'!I22</f>
        <v>0</v>
      </c>
    </row>
    <row r="16" spans="1:57" ht="15.9" customHeight="1">
      <c r="A16" s="147" t="s">
        <v>54</v>
      </c>
      <c r="B16" s="148" t="s">
        <v>55</v>
      </c>
      <c r="C16" s="149">
        <f>'SO 01 4 Rek'!F17</f>
        <v>0</v>
      </c>
      <c r="D16" s="102" t="str">
        <f>'SO 01 4 Rek'!A23</f>
        <v>Oborová přirážka</v>
      </c>
      <c r="E16" s="153"/>
      <c r="F16" s="154"/>
      <c r="G16" s="149">
        <f>'SO 01 4 Rek'!I23</f>
        <v>0</v>
      </c>
    </row>
    <row r="17" spans="1:7" ht="15.9" customHeight="1">
      <c r="A17" s="147" t="s">
        <v>56</v>
      </c>
      <c r="B17" s="148" t="s">
        <v>57</v>
      </c>
      <c r="C17" s="149">
        <f>'SO 01 4 Rek'!H17</f>
        <v>0</v>
      </c>
      <c r="D17" s="102" t="str">
        <f>'SO 01 4 Rek'!A24</f>
        <v>Přesun stavebních kapacit</v>
      </c>
      <c r="E17" s="153"/>
      <c r="F17" s="154"/>
      <c r="G17" s="149">
        <f>'SO 01 4 Rek'!I24</f>
        <v>0</v>
      </c>
    </row>
    <row r="18" spans="1:7" ht="15.9" customHeight="1">
      <c r="A18" s="155" t="s">
        <v>58</v>
      </c>
      <c r="B18" s="156" t="s">
        <v>59</v>
      </c>
      <c r="C18" s="149">
        <f>'SO 01 4 Rek'!G17</f>
        <v>0</v>
      </c>
      <c r="D18" s="102" t="str">
        <f>'SO 01 4 Rek'!A25</f>
        <v>Mimostaveništní doprava</v>
      </c>
      <c r="E18" s="153"/>
      <c r="F18" s="154"/>
      <c r="G18" s="149">
        <f>'SO 01 4 Rek'!I25</f>
        <v>0</v>
      </c>
    </row>
    <row r="19" spans="1:7" ht="15.9" customHeight="1">
      <c r="A19" s="157" t="s">
        <v>60</v>
      </c>
      <c r="B19" s="148"/>
      <c r="C19" s="149">
        <f>SUM(C15:C18)</f>
        <v>0</v>
      </c>
      <c r="D19" s="102" t="str">
        <f>'SO 01 4 Rek'!A26</f>
        <v>Zařízení staveniště</v>
      </c>
      <c r="E19" s="153"/>
      <c r="F19" s="154"/>
      <c r="G19" s="149">
        <f>'SO 01 4 Rek'!I26</f>
        <v>0</v>
      </c>
    </row>
    <row r="20" spans="1:7" ht="15.9" customHeight="1">
      <c r="A20" s="157"/>
      <c r="B20" s="148"/>
      <c r="C20" s="149"/>
      <c r="D20" s="102" t="str">
        <f>'SO 01 4 Rek'!A27</f>
        <v>Provoz investora</v>
      </c>
      <c r="E20" s="153"/>
      <c r="F20" s="154"/>
      <c r="G20" s="149">
        <f>'SO 01 4 Rek'!I27</f>
        <v>0</v>
      </c>
    </row>
    <row r="21" spans="1:7" ht="15.9" customHeight="1">
      <c r="A21" s="157" t="s">
        <v>30</v>
      </c>
      <c r="B21" s="148"/>
      <c r="C21" s="149">
        <f>'SO 01 4 Rek'!I17</f>
        <v>0</v>
      </c>
      <c r="D21" s="102" t="str">
        <f>'SO 01 4 Rek'!A28</f>
        <v>Kompletační činnost (IČD)</v>
      </c>
      <c r="E21" s="153"/>
      <c r="F21" s="154"/>
      <c r="G21" s="149">
        <f>'SO 01 4 Rek'!I28</f>
        <v>0</v>
      </c>
    </row>
    <row r="22" spans="1:7" ht="15.9" customHeight="1">
      <c r="A22" s="158" t="s">
        <v>61</v>
      </c>
      <c r="B22" s="128"/>
      <c r="C22" s="149">
        <f>C19+C21</f>
        <v>0</v>
      </c>
      <c r="D22" s="102" t="s">
        <v>62</v>
      </c>
      <c r="E22" s="153"/>
      <c r="F22" s="154"/>
      <c r="G22" s="149">
        <f>G23-SUM(G15:G21)</f>
        <v>0</v>
      </c>
    </row>
    <row r="23" spans="1:7" ht="15.9" customHeight="1" thickBot="1">
      <c r="A23" s="315" t="s">
        <v>63</v>
      </c>
      <c r="B23" s="316"/>
      <c r="C23" s="159">
        <f>C22+G23</f>
        <v>0</v>
      </c>
      <c r="D23" s="160" t="s">
        <v>64</v>
      </c>
      <c r="E23" s="161"/>
      <c r="F23" s="162"/>
      <c r="G23" s="149">
        <f>'SO 01 4 Rek'!H30</f>
        <v>0</v>
      </c>
    </row>
    <row r="24" spans="1:7">
      <c r="A24" s="163" t="s">
        <v>65</v>
      </c>
      <c r="B24" s="164"/>
      <c r="C24" s="165"/>
      <c r="D24" s="164" t="s">
        <v>66</v>
      </c>
      <c r="E24" s="164"/>
      <c r="F24" s="166" t="s">
        <v>67</v>
      </c>
      <c r="G24" s="167"/>
    </row>
    <row r="25" spans="1:7">
      <c r="A25" s="158" t="s">
        <v>68</v>
      </c>
      <c r="B25" s="128"/>
      <c r="C25" s="168"/>
      <c r="D25" s="128" t="s">
        <v>68</v>
      </c>
      <c r="F25" s="169" t="s">
        <v>68</v>
      </c>
      <c r="G25" s="170"/>
    </row>
    <row r="26" spans="1:7" ht="37.5" customHeight="1">
      <c r="A26" s="158" t="s">
        <v>69</v>
      </c>
      <c r="B26" s="171"/>
      <c r="C26" s="168"/>
      <c r="D26" s="128" t="s">
        <v>69</v>
      </c>
      <c r="F26" s="169" t="s">
        <v>69</v>
      </c>
      <c r="G26" s="170"/>
    </row>
    <row r="27" spans="1:7">
      <c r="A27" s="158"/>
      <c r="B27" s="172"/>
      <c r="C27" s="168"/>
      <c r="D27" s="128"/>
      <c r="F27" s="169"/>
      <c r="G27" s="170"/>
    </row>
    <row r="28" spans="1:7">
      <c r="A28" s="158" t="s">
        <v>70</v>
      </c>
      <c r="B28" s="128"/>
      <c r="C28" s="168"/>
      <c r="D28" s="169" t="s">
        <v>71</v>
      </c>
      <c r="E28" s="168"/>
      <c r="F28" s="173" t="s">
        <v>71</v>
      </c>
      <c r="G28" s="170"/>
    </row>
    <row r="29" spans="1:7" ht="69" customHeight="1">
      <c r="A29" s="158"/>
      <c r="B29" s="128"/>
      <c r="C29" s="174"/>
      <c r="D29" s="175"/>
      <c r="E29" s="174"/>
      <c r="F29" s="128"/>
      <c r="G29" s="170"/>
    </row>
    <row r="30" spans="1:7">
      <c r="A30" s="176" t="s">
        <v>12</v>
      </c>
      <c r="B30" s="177"/>
      <c r="C30" s="178">
        <v>21</v>
      </c>
      <c r="D30" s="177" t="s">
        <v>72</v>
      </c>
      <c r="E30" s="179"/>
      <c r="F30" s="310">
        <f>C23-F32</f>
        <v>0</v>
      </c>
      <c r="G30" s="311"/>
    </row>
    <row r="31" spans="1:7">
      <c r="A31" s="176" t="s">
        <v>73</v>
      </c>
      <c r="B31" s="177"/>
      <c r="C31" s="178">
        <f>C30</f>
        <v>21</v>
      </c>
      <c r="D31" s="177" t="s">
        <v>74</v>
      </c>
      <c r="E31" s="179"/>
      <c r="F31" s="310">
        <f>ROUND(PRODUCT(F30,C31/100),0)</f>
        <v>0</v>
      </c>
      <c r="G31" s="311"/>
    </row>
    <row r="32" spans="1:7">
      <c r="A32" s="176" t="s">
        <v>12</v>
      </c>
      <c r="B32" s="177"/>
      <c r="C32" s="178">
        <v>0</v>
      </c>
      <c r="D32" s="177" t="s">
        <v>74</v>
      </c>
      <c r="E32" s="179"/>
      <c r="F32" s="310">
        <v>0</v>
      </c>
      <c r="G32" s="311"/>
    </row>
    <row r="33" spans="1:8">
      <c r="A33" s="176" t="s">
        <v>73</v>
      </c>
      <c r="B33" s="180"/>
      <c r="C33" s="181">
        <f>C32</f>
        <v>0</v>
      </c>
      <c r="D33" s="177" t="s">
        <v>74</v>
      </c>
      <c r="E33" s="154"/>
      <c r="F33" s="310">
        <f>ROUND(PRODUCT(F32,C33/100),0)</f>
        <v>0</v>
      </c>
      <c r="G33" s="311"/>
    </row>
    <row r="34" spans="1:8" s="185" customFormat="1" ht="19.5" customHeight="1" thickBot="1">
      <c r="A34" s="182" t="s">
        <v>75</v>
      </c>
      <c r="B34" s="183"/>
      <c r="C34" s="183"/>
      <c r="D34" s="183"/>
      <c r="E34" s="184"/>
      <c r="F34" s="312">
        <f>ROUND(SUM(F30:F33),0)</f>
        <v>0</v>
      </c>
      <c r="G34" s="313"/>
    </row>
    <row r="36" spans="1:8">
      <c r="A36" s="2" t="s">
        <v>76</v>
      </c>
      <c r="B36" s="2"/>
      <c r="C36" s="2"/>
      <c r="D36" s="2"/>
      <c r="E36" s="2"/>
      <c r="F36" s="2"/>
      <c r="G36" s="2"/>
      <c r="H36" s="1" t="s">
        <v>2</v>
      </c>
    </row>
    <row r="37" spans="1:8" ht="14.25" customHeight="1">
      <c r="A37" s="2"/>
      <c r="B37" s="314"/>
      <c r="C37" s="314"/>
      <c r="D37" s="314"/>
      <c r="E37" s="314"/>
      <c r="F37" s="314"/>
      <c r="G37" s="314"/>
      <c r="H37" s="1" t="s">
        <v>2</v>
      </c>
    </row>
    <row r="38" spans="1:8" ht="12.75" customHeight="1">
      <c r="A38" s="186"/>
      <c r="B38" s="314"/>
      <c r="C38" s="314"/>
      <c r="D38" s="314"/>
      <c r="E38" s="314"/>
      <c r="F38" s="314"/>
      <c r="G38" s="314"/>
      <c r="H38" s="1" t="s">
        <v>2</v>
      </c>
    </row>
    <row r="39" spans="1:8">
      <c r="A39" s="186"/>
      <c r="B39" s="314"/>
      <c r="C39" s="314"/>
      <c r="D39" s="314"/>
      <c r="E39" s="314"/>
      <c r="F39" s="314"/>
      <c r="G39" s="314"/>
      <c r="H39" s="1" t="s">
        <v>2</v>
      </c>
    </row>
    <row r="40" spans="1:8">
      <c r="A40" s="186"/>
      <c r="B40" s="314"/>
      <c r="C40" s="314"/>
      <c r="D40" s="314"/>
      <c r="E40" s="314"/>
      <c r="F40" s="314"/>
      <c r="G40" s="314"/>
      <c r="H40" s="1" t="s">
        <v>2</v>
      </c>
    </row>
    <row r="41" spans="1:8">
      <c r="A41" s="186"/>
      <c r="B41" s="314"/>
      <c r="C41" s="314"/>
      <c r="D41" s="314"/>
      <c r="E41" s="314"/>
      <c r="F41" s="314"/>
      <c r="G41" s="314"/>
      <c r="H41" s="1" t="s">
        <v>2</v>
      </c>
    </row>
    <row r="42" spans="1:8">
      <c r="A42" s="186"/>
      <c r="B42" s="314"/>
      <c r="C42" s="314"/>
      <c r="D42" s="314"/>
      <c r="E42" s="314"/>
      <c r="F42" s="314"/>
      <c r="G42" s="314"/>
      <c r="H42" s="1" t="s">
        <v>2</v>
      </c>
    </row>
    <row r="43" spans="1:8">
      <c r="A43" s="186"/>
      <c r="B43" s="314"/>
      <c r="C43" s="314"/>
      <c r="D43" s="314"/>
      <c r="E43" s="314"/>
      <c r="F43" s="314"/>
      <c r="G43" s="314"/>
      <c r="H43" s="1" t="s">
        <v>2</v>
      </c>
    </row>
    <row r="44" spans="1:8" ht="12.75" customHeight="1">
      <c r="A44" s="186"/>
      <c r="B44" s="314"/>
      <c r="C44" s="314"/>
      <c r="D44" s="314"/>
      <c r="E44" s="314"/>
      <c r="F44" s="314"/>
      <c r="G44" s="314"/>
      <c r="H44" s="1" t="s">
        <v>2</v>
      </c>
    </row>
    <row r="45" spans="1:8" ht="12.75" customHeight="1">
      <c r="A45" s="186"/>
      <c r="B45" s="314"/>
      <c r="C45" s="314"/>
      <c r="D45" s="314"/>
      <c r="E45" s="314"/>
      <c r="F45" s="314"/>
      <c r="G45" s="314"/>
      <c r="H45" s="1" t="s">
        <v>2</v>
      </c>
    </row>
    <row r="46" spans="1:8">
      <c r="B46" s="309"/>
      <c r="C46" s="309"/>
      <c r="D46" s="309"/>
      <c r="E46" s="309"/>
      <c r="F46" s="309"/>
      <c r="G46" s="309"/>
    </row>
    <row r="47" spans="1:8">
      <c r="B47" s="309"/>
      <c r="C47" s="309"/>
      <c r="D47" s="309"/>
      <c r="E47" s="309"/>
      <c r="F47" s="309"/>
      <c r="G47" s="309"/>
    </row>
    <row r="48" spans="1:8">
      <c r="B48" s="309"/>
      <c r="C48" s="309"/>
      <c r="D48" s="309"/>
      <c r="E48" s="309"/>
      <c r="F48" s="309"/>
      <c r="G48" s="309"/>
    </row>
    <row r="49" spans="2:7">
      <c r="B49" s="309"/>
      <c r="C49" s="309"/>
      <c r="D49" s="309"/>
      <c r="E49" s="309"/>
      <c r="F49" s="309"/>
      <c r="G49" s="309"/>
    </row>
    <row r="50" spans="2:7">
      <c r="B50" s="309"/>
      <c r="C50" s="309"/>
      <c r="D50" s="309"/>
      <c r="E50" s="309"/>
      <c r="F50" s="309"/>
      <c r="G50" s="309"/>
    </row>
    <row r="51" spans="2:7">
      <c r="B51" s="309"/>
      <c r="C51" s="309"/>
      <c r="D51" s="309"/>
      <c r="E51" s="309"/>
      <c r="F51" s="309"/>
      <c r="G51" s="309"/>
    </row>
  </sheetData>
  <mergeCells count="18">
    <mergeCell ref="A23:B23"/>
    <mergeCell ref="C8:E8"/>
    <mergeCell ref="C9:E9"/>
    <mergeCell ref="C10:E10"/>
    <mergeCell ref="C11:E11"/>
    <mergeCell ref="C12:E12"/>
    <mergeCell ref="B51:G51"/>
    <mergeCell ref="F30:G30"/>
    <mergeCell ref="F31:G31"/>
    <mergeCell ref="F32:G32"/>
    <mergeCell ref="F33:G33"/>
    <mergeCell ref="F34:G34"/>
    <mergeCell ref="B37:G45"/>
    <mergeCell ref="B46:G46"/>
    <mergeCell ref="B47:G47"/>
    <mergeCell ref="B48:G48"/>
    <mergeCell ref="B49:G49"/>
    <mergeCell ref="B50:G50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>
  <sheetPr codeName="List34"/>
  <dimension ref="A1:BE81"/>
  <sheetViews>
    <sheetView topLeftCell="A7" workbookViewId="0">
      <selection activeCell="J26" sqref="J26"/>
    </sheetView>
  </sheetViews>
  <sheetFormatPr defaultColWidth="9.109375" defaultRowHeight="13.2"/>
  <cols>
    <col min="1" max="1" width="5.88671875" style="1" customWidth="1"/>
    <col min="2" max="2" width="6.109375" style="1" customWidth="1"/>
    <col min="3" max="3" width="11.44140625" style="1" customWidth="1"/>
    <col min="4" max="4" width="15.88671875" style="1" customWidth="1"/>
    <col min="5" max="5" width="11.33203125" style="1" customWidth="1"/>
    <col min="6" max="6" width="10.88671875" style="1" customWidth="1"/>
    <col min="7" max="7" width="11" style="1" customWidth="1"/>
    <col min="8" max="8" width="11.109375" style="1" customWidth="1"/>
    <col min="9" max="9" width="10.6640625" style="1" customWidth="1"/>
    <col min="10" max="16384" width="9.109375" style="1"/>
  </cols>
  <sheetData>
    <row r="1" spans="1:9" ht="13.8" thickTop="1">
      <c r="A1" s="321" t="s">
        <v>3</v>
      </c>
      <c r="B1" s="322"/>
      <c r="C1" s="187" t="s">
        <v>106</v>
      </c>
      <c r="D1" s="188"/>
      <c r="E1" s="189"/>
      <c r="F1" s="188"/>
      <c r="G1" s="190" t="s">
        <v>77</v>
      </c>
      <c r="H1" s="191">
        <v>4</v>
      </c>
      <c r="I1" s="192"/>
    </row>
    <row r="2" spans="1:9" ht="13.8" thickBot="1">
      <c r="A2" s="323" t="s">
        <v>78</v>
      </c>
      <c r="B2" s="324"/>
      <c r="C2" s="193" t="s">
        <v>108</v>
      </c>
      <c r="D2" s="194"/>
      <c r="E2" s="195"/>
      <c r="F2" s="194"/>
      <c r="G2" s="325" t="s">
        <v>1488</v>
      </c>
      <c r="H2" s="326"/>
      <c r="I2" s="327"/>
    </row>
    <row r="3" spans="1:9" ht="13.8" thickTop="1">
      <c r="F3" s="128"/>
    </row>
    <row r="4" spans="1:9" ht="19.5" customHeight="1">
      <c r="A4" s="196" t="s">
        <v>79</v>
      </c>
      <c r="B4" s="197"/>
      <c r="C4" s="197"/>
      <c r="D4" s="197"/>
      <c r="E4" s="198"/>
      <c r="F4" s="197"/>
      <c r="G4" s="197"/>
      <c r="H4" s="197"/>
      <c r="I4" s="197"/>
    </row>
    <row r="5" spans="1:9" ht="13.8" thickBot="1"/>
    <row r="6" spans="1:9" s="128" customFormat="1" ht="13.8" thickBot="1">
      <c r="A6" s="199"/>
      <c r="B6" s="200" t="s">
        <v>80</v>
      </c>
      <c r="C6" s="200"/>
      <c r="D6" s="201"/>
      <c r="E6" s="202" t="s">
        <v>26</v>
      </c>
      <c r="F6" s="203" t="s">
        <v>27</v>
      </c>
      <c r="G6" s="203" t="s">
        <v>28</v>
      </c>
      <c r="H6" s="203" t="s">
        <v>29</v>
      </c>
      <c r="I6" s="204" t="s">
        <v>30</v>
      </c>
    </row>
    <row r="7" spans="1:9" s="128" customFormat="1">
      <c r="A7" s="292" t="str">
        <f>'SO 01 4 Pol'!B7</f>
        <v>1</v>
      </c>
      <c r="B7" s="62" t="str">
        <f>'SO 01 4 Pol'!C7</f>
        <v>Zemní práce</v>
      </c>
      <c r="D7" s="205"/>
      <c r="E7" s="293">
        <f>'SO 01 4 Pol'!BA18</f>
        <v>0</v>
      </c>
      <c r="F7" s="294">
        <f>'SO 01 4 Pol'!BB18</f>
        <v>0</v>
      </c>
      <c r="G7" s="294">
        <f>'SO 01 4 Pol'!BC18</f>
        <v>0</v>
      </c>
      <c r="H7" s="294">
        <f>'SO 01 4 Pol'!BD18</f>
        <v>0</v>
      </c>
      <c r="I7" s="295">
        <f>'SO 01 4 Pol'!BE18</f>
        <v>0</v>
      </c>
    </row>
    <row r="8" spans="1:9" s="128" customFormat="1">
      <c r="A8" s="292" t="str">
        <f>'SO 01 4 Pol'!B19</f>
        <v>2</v>
      </c>
      <c r="B8" s="62" t="str">
        <f>'SO 01 4 Pol'!C19</f>
        <v>Základy a zvláštní zakládání</v>
      </c>
      <c r="D8" s="205"/>
      <c r="E8" s="293">
        <f>'SO 01 4 Pol'!BA50</f>
        <v>0</v>
      </c>
      <c r="F8" s="294">
        <f>'SO 01 4 Pol'!BB50</f>
        <v>0</v>
      </c>
      <c r="G8" s="294">
        <f>'SO 01 4 Pol'!BC50</f>
        <v>0</v>
      </c>
      <c r="H8" s="294">
        <f>'SO 01 4 Pol'!BD50</f>
        <v>0</v>
      </c>
      <c r="I8" s="295">
        <f>'SO 01 4 Pol'!BE50</f>
        <v>0</v>
      </c>
    </row>
    <row r="9" spans="1:9" s="128" customFormat="1">
      <c r="A9" s="292" t="str">
        <f>'SO 01 4 Pol'!B51</f>
        <v>94</v>
      </c>
      <c r="B9" s="62" t="str">
        <f>'SO 01 4 Pol'!C51</f>
        <v>Lešení a stavební výtahy</v>
      </c>
      <c r="D9" s="205"/>
      <c r="E9" s="293">
        <f>'SO 01 4 Pol'!BA53</f>
        <v>0</v>
      </c>
      <c r="F9" s="294">
        <f>'SO 01 4 Pol'!BB53</f>
        <v>0</v>
      </c>
      <c r="G9" s="294">
        <f>'SO 01 4 Pol'!BC53</f>
        <v>0</v>
      </c>
      <c r="H9" s="294">
        <f>'SO 01 4 Pol'!BD53</f>
        <v>0</v>
      </c>
      <c r="I9" s="295">
        <f>'SO 01 4 Pol'!BE53</f>
        <v>0</v>
      </c>
    </row>
    <row r="10" spans="1:9" s="128" customFormat="1">
      <c r="A10" s="292" t="str">
        <f>'SO 01 4 Pol'!B54</f>
        <v>99</v>
      </c>
      <c r="B10" s="62" t="str">
        <f>'SO 01 4 Pol'!C54</f>
        <v>Staveništní přesun hmot</v>
      </c>
      <c r="D10" s="205"/>
      <c r="E10" s="293">
        <f>'SO 01 4 Pol'!BA56</f>
        <v>0</v>
      </c>
      <c r="F10" s="294">
        <f>'SO 01 4 Pol'!BB56</f>
        <v>0</v>
      </c>
      <c r="G10" s="294">
        <f>'SO 01 4 Pol'!BC56</f>
        <v>0</v>
      </c>
      <c r="H10" s="294">
        <f>'SO 01 4 Pol'!BD56</f>
        <v>0</v>
      </c>
      <c r="I10" s="295">
        <f>'SO 01 4 Pol'!BE56</f>
        <v>0</v>
      </c>
    </row>
    <row r="11" spans="1:9" s="128" customFormat="1">
      <c r="A11" s="292" t="str">
        <f>'SO 01 4 Pol'!B57</f>
        <v>712</v>
      </c>
      <c r="B11" s="62" t="str">
        <f>'SO 01 4 Pol'!C57</f>
        <v>Živičné krytiny</v>
      </c>
      <c r="D11" s="205"/>
      <c r="E11" s="293">
        <f>'SO 01 4 Pol'!BA71</f>
        <v>0</v>
      </c>
      <c r="F11" s="294">
        <f>'SO 01 4 Pol'!BB71</f>
        <v>0</v>
      </c>
      <c r="G11" s="294">
        <f>'SO 01 4 Pol'!BC71</f>
        <v>0</v>
      </c>
      <c r="H11" s="294">
        <f>'SO 01 4 Pol'!BD71</f>
        <v>0</v>
      </c>
      <c r="I11" s="295">
        <f>'SO 01 4 Pol'!BE71</f>
        <v>0</v>
      </c>
    </row>
    <row r="12" spans="1:9" s="128" customFormat="1">
      <c r="A12" s="292" t="str">
        <f>'SO 01 4 Pol'!B72</f>
        <v>762</v>
      </c>
      <c r="B12" s="62" t="str">
        <f>'SO 01 4 Pol'!C72</f>
        <v>Konstrukce tesařské</v>
      </c>
      <c r="D12" s="205"/>
      <c r="E12" s="293">
        <f>'SO 01 4 Pol'!BA100</f>
        <v>0</v>
      </c>
      <c r="F12" s="294">
        <f>'SO 01 4 Pol'!BB100</f>
        <v>0</v>
      </c>
      <c r="G12" s="294">
        <f>'SO 01 4 Pol'!BC100</f>
        <v>0</v>
      </c>
      <c r="H12" s="294">
        <f>'SO 01 4 Pol'!BD100</f>
        <v>0</v>
      </c>
      <c r="I12" s="295">
        <f>'SO 01 4 Pol'!BE100</f>
        <v>0</v>
      </c>
    </row>
    <row r="13" spans="1:9" s="128" customFormat="1">
      <c r="A13" s="292" t="str">
        <f>'SO 01 4 Pol'!B101</f>
        <v>764</v>
      </c>
      <c r="B13" s="62" t="str">
        <f>'SO 01 4 Pol'!C101</f>
        <v>Konstrukce klempířské</v>
      </c>
      <c r="D13" s="205"/>
      <c r="E13" s="293">
        <f>'SO 01 4 Pol'!BA131</f>
        <v>0</v>
      </c>
      <c r="F13" s="294">
        <f>'SO 01 4 Pol'!BB131</f>
        <v>0</v>
      </c>
      <c r="G13" s="294">
        <f>'SO 01 4 Pol'!BC131</f>
        <v>0</v>
      </c>
      <c r="H13" s="294">
        <f>'SO 01 4 Pol'!BD131</f>
        <v>0</v>
      </c>
      <c r="I13" s="295">
        <f>'SO 01 4 Pol'!BE131</f>
        <v>0</v>
      </c>
    </row>
    <row r="14" spans="1:9" s="128" customFormat="1">
      <c r="A14" s="292" t="str">
        <f>'SO 01 4 Pol'!B132</f>
        <v>766</v>
      </c>
      <c r="B14" s="62" t="str">
        <f>'SO 01 4 Pol'!C132</f>
        <v>Konstrukce truhlářské</v>
      </c>
      <c r="D14" s="205"/>
      <c r="E14" s="293">
        <f>'SO 01 4 Pol'!BA138</f>
        <v>0</v>
      </c>
      <c r="F14" s="294">
        <f>'SO 01 4 Pol'!BB138</f>
        <v>0</v>
      </c>
      <c r="G14" s="294">
        <f>'SO 01 4 Pol'!BC138</f>
        <v>0</v>
      </c>
      <c r="H14" s="294">
        <f>'SO 01 4 Pol'!BD138</f>
        <v>0</v>
      </c>
      <c r="I14" s="295">
        <f>'SO 01 4 Pol'!BE138</f>
        <v>0</v>
      </c>
    </row>
    <row r="15" spans="1:9" s="128" customFormat="1">
      <c r="A15" s="292" t="str">
        <f>'SO 01 4 Pol'!B139</f>
        <v>767</v>
      </c>
      <c r="B15" s="62" t="str">
        <f>'SO 01 4 Pol'!C139</f>
        <v>Konstrukce zámečnické</v>
      </c>
      <c r="D15" s="205"/>
      <c r="E15" s="293">
        <f>'SO 01 4 Pol'!BA154</f>
        <v>0</v>
      </c>
      <c r="F15" s="294">
        <f>'SO 01 4 Pol'!BB154</f>
        <v>0</v>
      </c>
      <c r="G15" s="294">
        <f>'SO 01 4 Pol'!BC154</f>
        <v>0</v>
      </c>
      <c r="H15" s="294">
        <f>'SO 01 4 Pol'!BD154</f>
        <v>0</v>
      </c>
      <c r="I15" s="295">
        <f>'SO 01 4 Pol'!BE154</f>
        <v>0</v>
      </c>
    </row>
    <row r="16" spans="1:9" s="128" customFormat="1" ht="13.8" thickBot="1">
      <c r="A16" s="292" t="str">
        <f>'SO 01 4 Pol'!B155</f>
        <v>783</v>
      </c>
      <c r="B16" s="62" t="str">
        <f>'SO 01 4 Pol'!C155</f>
        <v>Nátěry</v>
      </c>
      <c r="D16" s="205"/>
      <c r="E16" s="293">
        <f>'SO 01 4 Pol'!BA158</f>
        <v>0</v>
      </c>
      <c r="F16" s="294">
        <f>'SO 01 4 Pol'!BB158</f>
        <v>0</v>
      </c>
      <c r="G16" s="294">
        <f>'SO 01 4 Pol'!BC158</f>
        <v>0</v>
      </c>
      <c r="H16" s="294">
        <f>'SO 01 4 Pol'!BD158</f>
        <v>0</v>
      </c>
      <c r="I16" s="295">
        <f>'SO 01 4 Pol'!BE158</f>
        <v>0</v>
      </c>
    </row>
    <row r="17" spans="1:57" s="14" customFormat="1" ht="13.8" thickBot="1">
      <c r="A17" s="206"/>
      <c r="B17" s="207" t="s">
        <v>81</v>
      </c>
      <c r="C17" s="207"/>
      <c r="D17" s="208"/>
      <c r="E17" s="209">
        <f>SUM(E7:E16)</f>
        <v>0</v>
      </c>
      <c r="F17" s="210">
        <f>SUM(F7:F16)</f>
        <v>0</v>
      </c>
      <c r="G17" s="210">
        <f>SUM(G7:G16)</f>
        <v>0</v>
      </c>
      <c r="H17" s="210">
        <f>SUM(H7:H16)</f>
        <v>0</v>
      </c>
      <c r="I17" s="211">
        <f>SUM(I7:I16)</f>
        <v>0</v>
      </c>
    </row>
    <row r="18" spans="1:57">
      <c r="A18" s="128"/>
      <c r="B18" s="128"/>
      <c r="C18" s="128"/>
      <c r="D18" s="128"/>
      <c r="E18" s="128"/>
      <c r="F18" s="128"/>
      <c r="G18" s="128"/>
      <c r="H18" s="128"/>
      <c r="I18" s="128"/>
    </row>
    <row r="19" spans="1:57" ht="19.5" customHeight="1">
      <c r="A19" s="197" t="s">
        <v>82</v>
      </c>
      <c r="B19" s="197"/>
      <c r="C19" s="197"/>
      <c r="D19" s="197"/>
      <c r="E19" s="197"/>
      <c r="F19" s="197"/>
      <c r="G19" s="212"/>
      <c r="H19" s="197"/>
      <c r="I19" s="197"/>
      <c r="BA19" s="134"/>
      <c r="BB19" s="134"/>
      <c r="BC19" s="134"/>
      <c r="BD19" s="134"/>
      <c r="BE19" s="134"/>
    </row>
    <row r="20" spans="1:57" ht="13.8" thickBot="1"/>
    <row r="21" spans="1:57">
      <c r="A21" s="163" t="s">
        <v>83</v>
      </c>
      <c r="B21" s="164"/>
      <c r="C21" s="164"/>
      <c r="D21" s="213"/>
      <c r="E21" s="214" t="s">
        <v>84</v>
      </c>
      <c r="F21" s="215" t="s">
        <v>13</v>
      </c>
      <c r="G21" s="216" t="s">
        <v>85</v>
      </c>
      <c r="H21" s="217"/>
      <c r="I21" s="218" t="s">
        <v>84</v>
      </c>
    </row>
    <row r="22" spans="1:57">
      <c r="A22" s="157" t="s">
        <v>144</v>
      </c>
      <c r="B22" s="148"/>
      <c r="C22" s="148"/>
      <c r="D22" s="219"/>
      <c r="E22" s="220">
        <v>0</v>
      </c>
      <c r="F22" s="221">
        <v>0</v>
      </c>
      <c r="G22" s="222">
        <v>0</v>
      </c>
      <c r="H22" s="223"/>
      <c r="I22" s="224">
        <f t="shared" ref="I22:I29" si="0">E22+F22*G22/100</f>
        <v>0</v>
      </c>
      <c r="BA22" s="1">
        <v>0</v>
      </c>
    </row>
    <row r="23" spans="1:57">
      <c r="A23" s="157" t="s">
        <v>145</v>
      </c>
      <c r="B23" s="148"/>
      <c r="C23" s="148"/>
      <c r="D23" s="219"/>
      <c r="E23" s="220">
        <v>0</v>
      </c>
      <c r="F23" s="221">
        <v>0</v>
      </c>
      <c r="G23" s="222">
        <v>0</v>
      </c>
      <c r="H23" s="223"/>
      <c r="I23" s="224">
        <f t="shared" si="0"/>
        <v>0</v>
      </c>
      <c r="BA23" s="1">
        <v>0</v>
      </c>
    </row>
    <row r="24" spans="1:57">
      <c r="A24" s="157" t="s">
        <v>146</v>
      </c>
      <c r="B24" s="148"/>
      <c r="C24" s="148"/>
      <c r="D24" s="219"/>
      <c r="E24" s="220">
        <v>0</v>
      </c>
      <c r="F24" s="221">
        <v>0</v>
      </c>
      <c r="G24" s="222">
        <v>0</v>
      </c>
      <c r="H24" s="223"/>
      <c r="I24" s="224">
        <f t="shared" si="0"/>
        <v>0</v>
      </c>
      <c r="BA24" s="1">
        <v>0</v>
      </c>
    </row>
    <row r="25" spans="1:57">
      <c r="A25" s="157" t="s">
        <v>147</v>
      </c>
      <c r="B25" s="148"/>
      <c r="C25" s="148"/>
      <c r="D25" s="219"/>
      <c r="E25" s="220">
        <v>0</v>
      </c>
      <c r="F25" s="221">
        <v>0</v>
      </c>
      <c r="G25" s="222">
        <v>0</v>
      </c>
      <c r="H25" s="223"/>
      <c r="I25" s="224">
        <f t="shared" si="0"/>
        <v>0</v>
      </c>
      <c r="BA25" s="1">
        <v>0</v>
      </c>
    </row>
    <row r="26" spans="1:57">
      <c r="A26" s="157" t="s">
        <v>148</v>
      </c>
      <c r="B26" s="148"/>
      <c r="C26" s="148"/>
      <c r="D26" s="219"/>
      <c r="E26" s="220">
        <v>0</v>
      </c>
      <c r="F26" s="221">
        <v>0</v>
      </c>
      <c r="G26" s="222">
        <v>0</v>
      </c>
      <c r="H26" s="223"/>
      <c r="I26" s="224">
        <f t="shared" si="0"/>
        <v>0</v>
      </c>
      <c r="BA26" s="1">
        <v>1</v>
      </c>
    </row>
    <row r="27" spans="1:57">
      <c r="A27" s="157" t="s">
        <v>149</v>
      </c>
      <c r="B27" s="148"/>
      <c r="C27" s="148"/>
      <c r="D27" s="219"/>
      <c r="E27" s="220">
        <v>0</v>
      </c>
      <c r="F27" s="221">
        <v>0</v>
      </c>
      <c r="G27" s="222">
        <v>0</v>
      </c>
      <c r="H27" s="223"/>
      <c r="I27" s="224">
        <f t="shared" si="0"/>
        <v>0</v>
      </c>
      <c r="BA27" s="1">
        <v>1</v>
      </c>
    </row>
    <row r="28" spans="1:57">
      <c r="A28" s="157" t="s">
        <v>150</v>
      </c>
      <c r="B28" s="148"/>
      <c r="C28" s="148"/>
      <c r="D28" s="219"/>
      <c r="E28" s="220">
        <v>0</v>
      </c>
      <c r="F28" s="221">
        <v>0</v>
      </c>
      <c r="G28" s="222">
        <v>0</v>
      </c>
      <c r="H28" s="223"/>
      <c r="I28" s="224">
        <f t="shared" si="0"/>
        <v>0</v>
      </c>
      <c r="BA28" s="1">
        <v>2</v>
      </c>
    </row>
    <row r="29" spans="1:57">
      <c r="A29" s="157" t="s">
        <v>151</v>
      </c>
      <c r="B29" s="148"/>
      <c r="C29" s="148"/>
      <c r="D29" s="219"/>
      <c r="E29" s="220">
        <v>0</v>
      </c>
      <c r="F29" s="221">
        <v>0</v>
      </c>
      <c r="G29" s="222">
        <v>0</v>
      </c>
      <c r="H29" s="223"/>
      <c r="I29" s="224">
        <f t="shared" si="0"/>
        <v>0</v>
      </c>
      <c r="BA29" s="1">
        <v>2</v>
      </c>
    </row>
    <row r="30" spans="1:57" ht="13.8" thickBot="1">
      <c r="A30" s="225"/>
      <c r="B30" s="226" t="s">
        <v>86</v>
      </c>
      <c r="C30" s="227"/>
      <c r="D30" s="228"/>
      <c r="E30" s="229"/>
      <c r="F30" s="230"/>
      <c r="G30" s="230"/>
      <c r="H30" s="328">
        <f>SUM(I22:I29)</f>
        <v>0</v>
      </c>
      <c r="I30" s="329"/>
    </row>
    <row r="32" spans="1:57">
      <c r="B32" s="14"/>
      <c r="F32" s="231"/>
      <c r="G32" s="232"/>
      <c r="H32" s="232"/>
      <c r="I32" s="46"/>
    </row>
    <row r="33" spans="6:9">
      <c r="F33" s="231"/>
      <c r="G33" s="232"/>
      <c r="H33" s="232"/>
      <c r="I33" s="46"/>
    </row>
    <row r="34" spans="6:9">
      <c r="F34" s="231"/>
      <c r="G34" s="232"/>
      <c r="H34" s="232"/>
      <c r="I34" s="46"/>
    </row>
    <row r="35" spans="6:9">
      <c r="F35" s="231"/>
      <c r="G35" s="232"/>
      <c r="H35" s="232"/>
      <c r="I35" s="46"/>
    </row>
    <row r="36" spans="6:9">
      <c r="F36" s="231"/>
      <c r="G36" s="232"/>
      <c r="H36" s="232"/>
      <c r="I36" s="46"/>
    </row>
    <row r="37" spans="6:9">
      <c r="F37" s="231"/>
      <c r="G37" s="232"/>
      <c r="H37" s="232"/>
      <c r="I37" s="46"/>
    </row>
    <row r="38" spans="6:9">
      <c r="F38" s="231"/>
      <c r="G38" s="232"/>
      <c r="H38" s="232"/>
      <c r="I38" s="46"/>
    </row>
    <row r="39" spans="6:9">
      <c r="F39" s="231"/>
      <c r="G39" s="232"/>
      <c r="H39" s="232"/>
      <c r="I39" s="46"/>
    </row>
    <row r="40" spans="6:9">
      <c r="F40" s="231"/>
      <c r="G40" s="232"/>
      <c r="H40" s="232"/>
      <c r="I40" s="46"/>
    </row>
    <row r="41" spans="6:9">
      <c r="F41" s="231"/>
      <c r="G41" s="232"/>
      <c r="H41" s="232"/>
      <c r="I41" s="46"/>
    </row>
    <row r="42" spans="6:9">
      <c r="F42" s="231"/>
      <c r="G42" s="232"/>
      <c r="H42" s="232"/>
      <c r="I42" s="46"/>
    </row>
    <row r="43" spans="6:9">
      <c r="F43" s="231"/>
      <c r="G43" s="232"/>
      <c r="H43" s="232"/>
      <c r="I43" s="46"/>
    </row>
    <row r="44" spans="6:9">
      <c r="F44" s="231"/>
      <c r="G44" s="232"/>
      <c r="H44" s="232"/>
      <c r="I44" s="46"/>
    </row>
    <row r="45" spans="6:9">
      <c r="F45" s="231"/>
      <c r="G45" s="232"/>
      <c r="H45" s="232"/>
      <c r="I45" s="46"/>
    </row>
    <row r="46" spans="6:9">
      <c r="F46" s="231"/>
      <c r="G46" s="232"/>
      <c r="H46" s="232"/>
      <c r="I46" s="46"/>
    </row>
    <row r="47" spans="6:9">
      <c r="F47" s="231"/>
      <c r="G47" s="232"/>
      <c r="H47" s="232"/>
      <c r="I47" s="46"/>
    </row>
    <row r="48" spans="6:9">
      <c r="F48" s="231"/>
      <c r="G48" s="232"/>
      <c r="H48" s="232"/>
      <c r="I48" s="46"/>
    </row>
    <row r="49" spans="6:9">
      <c r="F49" s="231"/>
      <c r="G49" s="232"/>
      <c r="H49" s="232"/>
      <c r="I49" s="46"/>
    </row>
    <row r="50" spans="6:9">
      <c r="F50" s="231"/>
      <c r="G50" s="232"/>
      <c r="H50" s="232"/>
      <c r="I50" s="46"/>
    </row>
    <row r="51" spans="6:9">
      <c r="F51" s="231"/>
      <c r="G51" s="232"/>
      <c r="H51" s="232"/>
      <c r="I51" s="46"/>
    </row>
    <row r="52" spans="6:9">
      <c r="F52" s="231"/>
      <c r="G52" s="232"/>
      <c r="H52" s="232"/>
      <c r="I52" s="46"/>
    </row>
    <row r="53" spans="6:9">
      <c r="F53" s="231"/>
      <c r="G53" s="232"/>
      <c r="H53" s="232"/>
      <c r="I53" s="46"/>
    </row>
    <row r="54" spans="6:9">
      <c r="F54" s="231"/>
      <c r="G54" s="232"/>
      <c r="H54" s="232"/>
      <c r="I54" s="46"/>
    </row>
    <row r="55" spans="6:9">
      <c r="F55" s="231"/>
      <c r="G55" s="232"/>
      <c r="H55" s="232"/>
      <c r="I55" s="46"/>
    </row>
    <row r="56" spans="6:9">
      <c r="F56" s="231"/>
      <c r="G56" s="232"/>
      <c r="H56" s="232"/>
      <c r="I56" s="46"/>
    </row>
    <row r="57" spans="6:9">
      <c r="F57" s="231"/>
      <c r="G57" s="232"/>
      <c r="H57" s="232"/>
      <c r="I57" s="46"/>
    </row>
    <row r="58" spans="6:9">
      <c r="F58" s="231"/>
      <c r="G58" s="232"/>
      <c r="H58" s="232"/>
      <c r="I58" s="46"/>
    </row>
    <row r="59" spans="6:9">
      <c r="F59" s="231"/>
      <c r="G59" s="232"/>
      <c r="H59" s="232"/>
      <c r="I59" s="46"/>
    </row>
    <row r="60" spans="6:9">
      <c r="F60" s="231"/>
      <c r="G60" s="232"/>
      <c r="H60" s="232"/>
      <c r="I60" s="46"/>
    </row>
    <row r="61" spans="6:9">
      <c r="F61" s="231"/>
      <c r="G61" s="232"/>
      <c r="H61" s="232"/>
      <c r="I61" s="46"/>
    </row>
    <row r="62" spans="6:9">
      <c r="F62" s="231"/>
      <c r="G62" s="232"/>
      <c r="H62" s="232"/>
      <c r="I62" s="46"/>
    </row>
    <row r="63" spans="6:9">
      <c r="F63" s="231"/>
      <c r="G63" s="232"/>
      <c r="H63" s="232"/>
      <c r="I63" s="46"/>
    </row>
    <row r="64" spans="6:9">
      <c r="F64" s="231"/>
      <c r="G64" s="232"/>
      <c r="H64" s="232"/>
      <c r="I64" s="46"/>
    </row>
    <row r="65" spans="6:9">
      <c r="F65" s="231"/>
      <c r="G65" s="232"/>
      <c r="H65" s="232"/>
      <c r="I65" s="46"/>
    </row>
    <row r="66" spans="6:9">
      <c r="F66" s="231"/>
      <c r="G66" s="232"/>
      <c r="H66" s="232"/>
      <c r="I66" s="46"/>
    </row>
    <row r="67" spans="6:9">
      <c r="F67" s="231"/>
      <c r="G67" s="232"/>
      <c r="H67" s="232"/>
      <c r="I67" s="46"/>
    </row>
    <row r="68" spans="6:9">
      <c r="F68" s="231"/>
      <c r="G68" s="232"/>
      <c r="H68" s="232"/>
      <c r="I68" s="46"/>
    </row>
    <row r="69" spans="6:9">
      <c r="F69" s="231"/>
      <c r="G69" s="232"/>
      <c r="H69" s="232"/>
      <c r="I69" s="46"/>
    </row>
    <row r="70" spans="6:9">
      <c r="F70" s="231"/>
      <c r="G70" s="232"/>
      <c r="H70" s="232"/>
      <c r="I70" s="46"/>
    </row>
    <row r="71" spans="6:9">
      <c r="F71" s="231"/>
      <c r="G71" s="232"/>
      <c r="H71" s="232"/>
      <c r="I71" s="46"/>
    </row>
    <row r="72" spans="6:9">
      <c r="F72" s="231"/>
      <c r="G72" s="232"/>
      <c r="H72" s="232"/>
      <c r="I72" s="46"/>
    </row>
    <row r="73" spans="6:9">
      <c r="F73" s="231"/>
      <c r="G73" s="232"/>
      <c r="H73" s="232"/>
      <c r="I73" s="46"/>
    </row>
    <row r="74" spans="6:9">
      <c r="F74" s="231"/>
      <c r="G74" s="232"/>
      <c r="H74" s="232"/>
      <c r="I74" s="46"/>
    </row>
    <row r="75" spans="6:9">
      <c r="F75" s="231"/>
      <c r="G75" s="232"/>
      <c r="H75" s="232"/>
      <c r="I75" s="46"/>
    </row>
    <row r="76" spans="6:9">
      <c r="F76" s="231"/>
      <c r="G76" s="232"/>
      <c r="H76" s="232"/>
      <c r="I76" s="46"/>
    </row>
    <row r="77" spans="6:9">
      <c r="F77" s="231"/>
      <c r="G77" s="232"/>
      <c r="H77" s="232"/>
      <c r="I77" s="46"/>
    </row>
    <row r="78" spans="6:9">
      <c r="F78" s="231"/>
      <c r="G78" s="232"/>
      <c r="H78" s="232"/>
      <c r="I78" s="46"/>
    </row>
    <row r="79" spans="6:9">
      <c r="F79" s="231"/>
      <c r="G79" s="232"/>
      <c r="H79" s="232"/>
      <c r="I79" s="46"/>
    </row>
    <row r="80" spans="6:9">
      <c r="F80" s="231"/>
      <c r="G80" s="232"/>
      <c r="H80" s="232"/>
      <c r="I80" s="46"/>
    </row>
    <row r="81" spans="6:9">
      <c r="F81" s="231"/>
      <c r="G81" s="232"/>
      <c r="H81" s="232"/>
      <c r="I81" s="46"/>
    </row>
  </sheetData>
  <mergeCells count="4">
    <mergeCell ref="A1:B1"/>
    <mergeCell ref="A2:B2"/>
    <mergeCell ref="G2:I2"/>
    <mergeCell ref="H30:I30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>
  <sheetPr codeName="List5"/>
  <dimension ref="A1:CB231"/>
  <sheetViews>
    <sheetView showGridLines="0" showZeros="0" topLeftCell="A123" zoomScale="90" zoomScaleNormal="90" zoomScaleSheetLayoutView="100" workbookViewId="0">
      <selection activeCell="F167" sqref="F167"/>
    </sheetView>
  </sheetViews>
  <sheetFormatPr defaultColWidth="9.109375" defaultRowHeight="13.2"/>
  <cols>
    <col min="1" max="1" width="4.44140625" style="233" customWidth="1"/>
    <col min="2" max="2" width="11.5546875" style="233" customWidth="1"/>
    <col min="3" max="3" width="40.44140625" style="233" customWidth="1"/>
    <col min="4" max="4" width="5.5546875" style="233" customWidth="1"/>
    <col min="5" max="5" width="8.5546875" style="241" customWidth="1"/>
    <col min="6" max="6" width="9.88671875" style="233" customWidth="1"/>
    <col min="7" max="7" width="13.88671875" style="233" customWidth="1"/>
    <col min="8" max="8" width="11.6640625" style="233" hidden="1" customWidth="1"/>
    <col min="9" max="9" width="11.5546875" style="233" hidden="1" customWidth="1"/>
    <col min="10" max="10" width="11" style="233" hidden="1" customWidth="1"/>
    <col min="11" max="11" width="10.44140625" style="233" hidden="1" customWidth="1"/>
    <col min="12" max="12" width="75.21875" style="233" customWidth="1"/>
    <col min="13" max="13" width="45.21875" style="233" customWidth="1"/>
    <col min="14" max="16384" width="9.109375" style="233"/>
  </cols>
  <sheetData>
    <row r="1" spans="1:80" ht="15.6">
      <c r="A1" s="330" t="s">
        <v>87</v>
      </c>
      <c r="B1" s="330"/>
      <c r="C1" s="330"/>
      <c r="D1" s="330"/>
      <c r="E1" s="330"/>
      <c r="F1" s="330"/>
      <c r="G1" s="330"/>
    </row>
    <row r="2" spans="1:80" ht="14.25" customHeight="1" thickBot="1">
      <c r="B2" s="234"/>
      <c r="C2" s="235"/>
      <c r="D2" s="235"/>
      <c r="E2" s="236"/>
      <c r="F2" s="235"/>
      <c r="G2" s="235"/>
    </row>
    <row r="3" spans="1:80" ht="13.8" thickTop="1">
      <c r="A3" s="321" t="s">
        <v>3</v>
      </c>
      <c r="B3" s="322"/>
      <c r="C3" s="187" t="s">
        <v>106</v>
      </c>
      <c r="D3" s="188"/>
      <c r="E3" s="237" t="s">
        <v>88</v>
      </c>
      <c r="F3" s="238">
        <f>'SO 01 4 Rek'!H1</f>
        <v>4</v>
      </c>
      <c r="G3" s="239"/>
    </row>
    <row r="4" spans="1:80" ht="13.8" thickBot="1">
      <c r="A4" s="331" t="s">
        <v>78</v>
      </c>
      <c r="B4" s="324"/>
      <c r="C4" s="193" t="s">
        <v>108</v>
      </c>
      <c r="D4" s="194"/>
      <c r="E4" s="332" t="str">
        <f>'SO 01 4 Rek'!G2</f>
        <v>Ocelový přístavek_dle projektu V.Ř.</v>
      </c>
      <c r="F4" s="333"/>
      <c r="G4" s="334"/>
    </row>
    <row r="5" spans="1:80" ht="13.8" thickTop="1">
      <c r="A5" s="240"/>
      <c r="G5" s="242"/>
    </row>
    <row r="6" spans="1:80" ht="27" customHeight="1">
      <c r="A6" s="243" t="s">
        <v>89</v>
      </c>
      <c r="B6" s="244" t="s">
        <v>90</v>
      </c>
      <c r="C6" s="244" t="s">
        <v>91</v>
      </c>
      <c r="D6" s="244" t="s">
        <v>92</v>
      </c>
      <c r="E6" s="245" t="s">
        <v>93</v>
      </c>
      <c r="F6" s="244" t="s">
        <v>94</v>
      </c>
      <c r="G6" s="246" t="s">
        <v>95</v>
      </c>
      <c r="H6" s="247" t="s">
        <v>96</v>
      </c>
      <c r="I6" s="247" t="s">
        <v>97</v>
      </c>
      <c r="J6" s="247" t="s">
        <v>98</v>
      </c>
      <c r="K6" s="247" t="s">
        <v>99</v>
      </c>
    </row>
    <row r="7" spans="1:80">
      <c r="A7" s="248" t="s">
        <v>100</v>
      </c>
      <c r="B7" s="249" t="s">
        <v>101</v>
      </c>
      <c r="C7" s="250" t="s">
        <v>102</v>
      </c>
      <c r="D7" s="251"/>
      <c r="E7" s="252"/>
      <c r="F7" s="252"/>
      <c r="G7" s="253"/>
      <c r="H7" s="254"/>
      <c r="I7" s="255"/>
      <c r="J7" s="256"/>
      <c r="K7" s="257"/>
      <c r="O7" s="258">
        <v>1</v>
      </c>
    </row>
    <row r="8" spans="1:80">
      <c r="A8" s="259">
        <v>1</v>
      </c>
      <c r="B8" s="260" t="s">
        <v>1489</v>
      </c>
      <c r="C8" s="261" t="s">
        <v>1490</v>
      </c>
      <c r="D8" s="262" t="s">
        <v>157</v>
      </c>
      <c r="E8" s="263">
        <v>24.4</v>
      </c>
      <c r="F8" s="263"/>
      <c r="G8" s="264">
        <f>E8*F8</f>
        <v>0</v>
      </c>
      <c r="H8" s="265">
        <v>0</v>
      </c>
      <c r="I8" s="266">
        <f>E8*H8</f>
        <v>0</v>
      </c>
      <c r="J8" s="265">
        <v>0</v>
      </c>
      <c r="K8" s="266">
        <f>E8*J8</f>
        <v>0</v>
      </c>
      <c r="O8" s="258">
        <v>2</v>
      </c>
      <c r="AA8" s="233">
        <v>1</v>
      </c>
      <c r="AB8" s="233">
        <v>1</v>
      </c>
      <c r="AC8" s="233">
        <v>1</v>
      </c>
      <c r="AZ8" s="233">
        <v>1</v>
      </c>
      <c r="BA8" s="233">
        <f>IF(AZ8=1,G8,0)</f>
        <v>0</v>
      </c>
      <c r="BB8" s="233">
        <f>IF(AZ8=2,G8,0)</f>
        <v>0</v>
      </c>
      <c r="BC8" s="233">
        <f>IF(AZ8=3,G8,0)</f>
        <v>0</v>
      </c>
      <c r="BD8" s="233">
        <f>IF(AZ8=4,G8,0)</f>
        <v>0</v>
      </c>
      <c r="BE8" s="233">
        <f>IF(AZ8=5,G8,0)</f>
        <v>0</v>
      </c>
      <c r="CA8" s="258">
        <v>1</v>
      </c>
      <c r="CB8" s="258">
        <v>1</v>
      </c>
    </row>
    <row r="9" spans="1:80">
      <c r="A9" s="267"/>
      <c r="B9" s="270"/>
      <c r="C9" s="335" t="s">
        <v>1491</v>
      </c>
      <c r="D9" s="336"/>
      <c r="E9" s="271">
        <v>28.6</v>
      </c>
      <c r="F9" s="272"/>
      <c r="G9" s="273"/>
      <c r="H9" s="274"/>
      <c r="I9" s="268"/>
      <c r="J9" s="275"/>
      <c r="K9" s="268"/>
      <c r="M9" s="269" t="s">
        <v>1491</v>
      </c>
      <c r="O9" s="258"/>
    </row>
    <row r="10" spans="1:80">
      <c r="A10" s="267"/>
      <c r="B10" s="270"/>
      <c r="C10" s="335" t="s">
        <v>1492</v>
      </c>
      <c r="D10" s="336"/>
      <c r="E10" s="271">
        <v>-4.2</v>
      </c>
      <c r="F10" s="272"/>
      <c r="G10" s="273"/>
      <c r="H10" s="274"/>
      <c r="I10" s="268"/>
      <c r="J10" s="275"/>
      <c r="K10" s="268"/>
      <c r="M10" s="269" t="s">
        <v>1492</v>
      </c>
      <c r="O10" s="258"/>
    </row>
    <row r="11" spans="1:80">
      <c r="A11" s="259">
        <v>2</v>
      </c>
      <c r="B11" s="260" t="s">
        <v>155</v>
      </c>
      <c r="C11" s="261" t="s">
        <v>156</v>
      </c>
      <c r="D11" s="262" t="s">
        <v>157</v>
      </c>
      <c r="E11" s="263">
        <v>9.0719999999999992</v>
      </c>
      <c r="F11" s="263"/>
      <c r="G11" s="264">
        <f>E11*F11</f>
        <v>0</v>
      </c>
      <c r="H11" s="265">
        <v>0</v>
      </c>
      <c r="I11" s="266">
        <f>E11*H11</f>
        <v>0</v>
      </c>
      <c r="J11" s="265">
        <v>0</v>
      </c>
      <c r="K11" s="266">
        <f>E11*J11</f>
        <v>0</v>
      </c>
      <c r="O11" s="258">
        <v>2</v>
      </c>
      <c r="AA11" s="233">
        <v>1</v>
      </c>
      <c r="AB11" s="233">
        <v>1</v>
      </c>
      <c r="AC11" s="233">
        <v>1</v>
      </c>
      <c r="AZ11" s="233">
        <v>1</v>
      </c>
      <c r="BA11" s="233">
        <f>IF(AZ11=1,G11,0)</f>
        <v>0</v>
      </c>
      <c r="BB11" s="233">
        <f>IF(AZ11=2,G11,0)</f>
        <v>0</v>
      </c>
      <c r="BC11" s="233">
        <f>IF(AZ11=3,G11,0)</f>
        <v>0</v>
      </c>
      <c r="BD11" s="233">
        <f>IF(AZ11=4,G11,0)</f>
        <v>0</v>
      </c>
      <c r="BE11" s="233">
        <f>IF(AZ11=5,G11,0)</f>
        <v>0</v>
      </c>
      <c r="CA11" s="258">
        <v>1</v>
      </c>
      <c r="CB11" s="258">
        <v>1</v>
      </c>
    </row>
    <row r="12" spans="1:80">
      <c r="A12" s="267"/>
      <c r="B12" s="270"/>
      <c r="C12" s="335" t="s">
        <v>1493</v>
      </c>
      <c r="D12" s="336"/>
      <c r="E12" s="271">
        <v>9.0719999999999992</v>
      </c>
      <c r="F12" s="272"/>
      <c r="G12" s="273"/>
      <c r="H12" s="274"/>
      <c r="I12" s="268"/>
      <c r="J12" s="275"/>
      <c r="K12" s="268"/>
      <c r="M12" s="269" t="s">
        <v>1493</v>
      </c>
      <c r="O12" s="258"/>
    </row>
    <row r="13" spans="1:80">
      <c r="A13" s="259">
        <v>3</v>
      </c>
      <c r="B13" s="260" t="s">
        <v>160</v>
      </c>
      <c r="C13" s="261" t="s">
        <v>161</v>
      </c>
      <c r="D13" s="262" t="s">
        <v>157</v>
      </c>
      <c r="E13" s="263">
        <v>9.0719999999999992</v>
      </c>
      <c r="F13" s="263"/>
      <c r="G13" s="264">
        <f>E13*F13</f>
        <v>0</v>
      </c>
      <c r="H13" s="265">
        <v>0</v>
      </c>
      <c r="I13" s="266">
        <f>E13*H13</f>
        <v>0</v>
      </c>
      <c r="J13" s="265">
        <v>0</v>
      </c>
      <c r="K13" s="266">
        <f>E13*J13</f>
        <v>0</v>
      </c>
      <c r="O13" s="258">
        <v>2</v>
      </c>
      <c r="AA13" s="233">
        <v>1</v>
      </c>
      <c r="AB13" s="233">
        <v>1</v>
      </c>
      <c r="AC13" s="233">
        <v>1</v>
      </c>
      <c r="AZ13" s="233">
        <v>1</v>
      </c>
      <c r="BA13" s="233">
        <f>IF(AZ13=1,G13,0)</f>
        <v>0</v>
      </c>
      <c r="BB13" s="233">
        <f>IF(AZ13=2,G13,0)</f>
        <v>0</v>
      </c>
      <c r="BC13" s="233">
        <f>IF(AZ13=3,G13,0)</f>
        <v>0</v>
      </c>
      <c r="BD13" s="233">
        <f>IF(AZ13=4,G13,0)</f>
        <v>0</v>
      </c>
      <c r="BE13" s="233">
        <f>IF(AZ13=5,G13,0)</f>
        <v>0</v>
      </c>
      <c r="CA13" s="258">
        <v>1</v>
      </c>
      <c r="CB13" s="258">
        <v>1</v>
      </c>
    </row>
    <row r="14" spans="1:80">
      <c r="A14" s="259">
        <v>4</v>
      </c>
      <c r="B14" s="260" t="s">
        <v>162</v>
      </c>
      <c r="C14" s="261" t="s">
        <v>163</v>
      </c>
      <c r="D14" s="262" t="s">
        <v>157</v>
      </c>
      <c r="E14" s="263">
        <v>18.143999999999998</v>
      </c>
      <c r="F14" s="263"/>
      <c r="G14" s="264">
        <f>E14*F14</f>
        <v>0</v>
      </c>
      <c r="H14" s="265">
        <v>0</v>
      </c>
      <c r="I14" s="266">
        <f>E14*H14</f>
        <v>0</v>
      </c>
      <c r="J14" s="265">
        <v>0</v>
      </c>
      <c r="K14" s="266">
        <f>E14*J14</f>
        <v>0</v>
      </c>
      <c r="O14" s="258">
        <v>2</v>
      </c>
      <c r="AA14" s="233">
        <v>1</v>
      </c>
      <c r="AB14" s="233">
        <v>1</v>
      </c>
      <c r="AC14" s="233">
        <v>1</v>
      </c>
      <c r="AZ14" s="233">
        <v>1</v>
      </c>
      <c r="BA14" s="233">
        <f>IF(AZ14=1,G14,0)</f>
        <v>0</v>
      </c>
      <c r="BB14" s="233">
        <f>IF(AZ14=2,G14,0)</f>
        <v>0</v>
      </c>
      <c r="BC14" s="233">
        <f>IF(AZ14=3,G14,0)</f>
        <v>0</v>
      </c>
      <c r="BD14" s="233">
        <f>IF(AZ14=4,G14,0)</f>
        <v>0</v>
      </c>
      <c r="BE14" s="233">
        <f>IF(AZ14=5,G14,0)</f>
        <v>0</v>
      </c>
      <c r="CA14" s="258">
        <v>1</v>
      </c>
      <c r="CB14" s="258">
        <v>1</v>
      </c>
    </row>
    <row r="15" spans="1:80">
      <c r="A15" s="267"/>
      <c r="B15" s="270"/>
      <c r="C15" s="335" t="s">
        <v>1494</v>
      </c>
      <c r="D15" s="336"/>
      <c r="E15" s="271">
        <v>18.143999999999998</v>
      </c>
      <c r="F15" s="272"/>
      <c r="G15" s="273"/>
      <c r="H15" s="274"/>
      <c r="I15" s="268"/>
      <c r="J15" s="275"/>
      <c r="K15" s="268"/>
      <c r="M15" s="269" t="s">
        <v>1494</v>
      </c>
      <c r="O15" s="258"/>
    </row>
    <row r="16" spans="1:80">
      <c r="A16" s="259">
        <v>5</v>
      </c>
      <c r="B16" s="260" t="s">
        <v>1397</v>
      </c>
      <c r="C16" s="261" t="s">
        <v>1398</v>
      </c>
      <c r="D16" s="262" t="s">
        <v>157</v>
      </c>
      <c r="E16" s="263">
        <v>9.0719999999999992</v>
      </c>
      <c r="F16" s="263"/>
      <c r="G16" s="264">
        <f>E16*F16</f>
        <v>0</v>
      </c>
      <c r="H16" s="265">
        <v>0</v>
      </c>
      <c r="I16" s="266">
        <f>E16*H16</f>
        <v>0</v>
      </c>
      <c r="J16" s="265">
        <v>0</v>
      </c>
      <c r="K16" s="266">
        <f>E16*J16</f>
        <v>0</v>
      </c>
      <c r="O16" s="258">
        <v>2</v>
      </c>
      <c r="AA16" s="233">
        <v>1</v>
      </c>
      <c r="AB16" s="233">
        <v>1</v>
      </c>
      <c r="AC16" s="233">
        <v>1</v>
      </c>
      <c r="AZ16" s="233">
        <v>1</v>
      </c>
      <c r="BA16" s="233">
        <f>IF(AZ16=1,G16,0)</f>
        <v>0</v>
      </c>
      <c r="BB16" s="233">
        <f>IF(AZ16=2,G16,0)</f>
        <v>0</v>
      </c>
      <c r="BC16" s="233">
        <f>IF(AZ16=3,G16,0)</f>
        <v>0</v>
      </c>
      <c r="BD16" s="233">
        <f>IF(AZ16=4,G16,0)</f>
        <v>0</v>
      </c>
      <c r="BE16" s="233">
        <f>IF(AZ16=5,G16,0)</f>
        <v>0</v>
      </c>
      <c r="CA16" s="258">
        <v>1</v>
      </c>
      <c r="CB16" s="258">
        <v>1</v>
      </c>
    </row>
    <row r="17" spans="1:80">
      <c r="A17" s="259">
        <v>6</v>
      </c>
      <c r="B17" s="260" t="s">
        <v>1495</v>
      </c>
      <c r="C17" s="261" t="s">
        <v>1496</v>
      </c>
      <c r="D17" s="262" t="s">
        <v>673</v>
      </c>
      <c r="E17" s="263">
        <v>1</v>
      </c>
      <c r="F17" s="263"/>
      <c r="G17" s="264">
        <f>E17*F17</f>
        <v>0</v>
      </c>
      <c r="H17" s="265">
        <v>0</v>
      </c>
      <c r="I17" s="266">
        <f>E17*H17</f>
        <v>0</v>
      </c>
      <c r="J17" s="265"/>
      <c r="K17" s="266">
        <f>E17*J17</f>
        <v>0</v>
      </c>
      <c r="O17" s="258">
        <v>2</v>
      </c>
      <c r="AA17" s="233">
        <v>12</v>
      </c>
      <c r="AB17" s="233">
        <v>0</v>
      </c>
      <c r="AC17" s="233">
        <v>14</v>
      </c>
      <c r="AZ17" s="233">
        <v>1</v>
      </c>
      <c r="BA17" s="233">
        <f>IF(AZ17=1,G17,0)</f>
        <v>0</v>
      </c>
      <c r="BB17" s="233">
        <f>IF(AZ17=2,G17,0)</f>
        <v>0</v>
      </c>
      <c r="BC17" s="233">
        <f>IF(AZ17=3,G17,0)</f>
        <v>0</v>
      </c>
      <c r="BD17" s="233">
        <f>IF(AZ17=4,G17,0)</f>
        <v>0</v>
      </c>
      <c r="BE17" s="233">
        <f>IF(AZ17=5,G17,0)</f>
        <v>0</v>
      </c>
      <c r="CA17" s="258">
        <v>12</v>
      </c>
      <c r="CB17" s="258">
        <v>0</v>
      </c>
    </row>
    <row r="18" spans="1:80">
      <c r="A18" s="276"/>
      <c r="B18" s="277" t="s">
        <v>103</v>
      </c>
      <c r="C18" s="278" t="s">
        <v>154</v>
      </c>
      <c r="D18" s="279"/>
      <c r="E18" s="280"/>
      <c r="F18" s="281"/>
      <c r="G18" s="282">
        <f>SUM(G7:G17)</f>
        <v>0</v>
      </c>
      <c r="H18" s="283"/>
      <c r="I18" s="284">
        <f>SUM(I7:I17)</f>
        <v>0</v>
      </c>
      <c r="J18" s="283"/>
      <c r="K18" s="284">
        <f>SUM(K7:K17)</f>
        <v>0</v>
      </c>
      <c r="O18" s="258">
        <v>4</v>
      </c>
      <c r="BA18" s="285">
        <f>SUM(BA7:BA17)</f>
        <v>0</v>
      </c>
      <c r="BB18" s="285">
        <f>SUM(BB7:BB17)</f>
        <v>0</v>
      </c>
      <c r="BC18" s="285">
        <f>SUM(BC7:BC17)</f>
        <v>0</v>
      </c>
      <c r="BD18" s="285">
        <f>SUM(BD7:BD17)</f>
        <v>0</v>
      </c>
      <c r="BE18" s="285">
        <f>SUM(BE7:BE17)</f>
        <v>0</v>
      </c>
    </row>
    <row r="19" spans="1:80">
      <c r="A19" s="248" t="s">
        <v>100</v>
      </c>
      <c r="B19" s="249" t="s">
        <v>164</v>
      </c>
      <c r="C19" s="250" t="s">
        <v>165</v>
      </c>
      <c r="D19" s="251"/>
      <c r="E19" s="252"/>
      <c r="F19" s="252"/>
      <c r="G19" s="253"/>
      <c r="H19" s="254"/>
      <c r="I19" s="255"/>
      <c r="J19" s="256"/>
      <c r="K19" s="257"/>
      <c r="O19" s="258">
        <v>1</v>
      </c>
    </row>
    <row r="20" spans="1:80">
      <c r="A20" s="259">
        <v>7</v>
      </c>
      <c r="B20" s="260" t="s">
        <v>170</v>
      </c>
      <c r="C20" s="261" t="s">
        <v>171</v>
      </c>
      <c r="D20" s="262" t="s">
        <v>172</v>
      </c>
      <c r="E20" s="263">
        <v>122</v>
      </c>
      <c r="F20" s="263"/>
      <c r="G20" s="264">
        <f>E20*F20</f>
        <v>0</v>
      </c>
      <c r="H20" s="265">
        <v>0</v>
      </c>
      <c r="I20" s="266">
        <f>E20*H20</f>
        <v>0</v>
      </c>
      <c r="J20" s="265">
        <v>0</v>
      </c>
      <c r="K20" s="266">
        <f>E20*J20</f>
        <v>0</v>
      </c>
      <c r="O20" s="258">
        <v>2</v>
      </c>
      <c r="AA20" s="233">
        <v>1</v>
      </c>
      <c r="AB20" s="233">
        <v>1</v>
      </c>
      <c r="AC20" s="233">
        <v>1</v>
      </c>
      <c r="AZ20" s="233">
        <v>1</v>
      </c>
      <c r="BA20" s="233">
        <f>IF(AZ20=1,G20,0)</f>
        <v>0</v>
      </c>
      <c r="BB20" s="233">
        <f>IF(AZ20=2,G20,0)</f>
        <v>0</v>
      </c>
      <c r="BC20" s="233">
        <f>IF(AZ20=3,G20,0)</f>
        <v>0</v>
      </c>
      <c r="BD20" s="233">
        <f>IF(AZ20=4,G20,0)</f>
        <v>0</v>
      </c>
      <c r="BE20" s="233">
        <f>IF(AZ20=5,G20,0)</f>
        <v>0</v>
      </c>
      <c r="CA20" s="258">
        <v>1</v>
      </c>
      <c r="CB20" s="258">
        <v>1</v>
      </c>
    </row>
    <row r="21" spans="1:80">
      <c r="A21" s="267"/>
      <c r="B21" s="270"/>
      <c r="C21" s="335" t="s">
        <v>1497</v>
      </c>
      <c r="D21" s="336"/>
      <c r="E21" s="271">
        <v>143</v>
      </c>
      <c r="F21" s="272"/>
      <c r="G21" s="273"/>
      <c r="H21" s="274"/>
      <c r="I21" s="268"/>
      <c r="J21" s="275"/>
      <c r="K21" s="268"/>
      <c r="M21" s="269" t="s">
        <v>1497</v>
      </c>
      <c r="O21" s="258"/>
    </row>
    <row r="22" spans="1:80">
      <c r="A22" s="267"/>
      <c r="B22" s="270"/>
      <c r="C22" s="335" t="s">
        <v>1498</v>
      </c>
      <c r="D22" s="336"/>
      <c r="E22" s="271">
        <v>-21</v>
      </c>
      <c r="F22" s="272"/>
      <c r="G22" s="273"/>
      <c r="H22" s="274"/>
      <c r="I22" s="268"/>
      <c r="J22" s="275"/>
      <c r="K22" s="268"/>
      <c r="M22" s="269" t="s">
        <v>1498</v>
      </c>
      <c r="O22" s="258"/>
    </row>
    <row r="23" spans="1:80">
      <c r="A23" s="259">
        <v>8</v>
      </c>
      <c r="B23" s="260" t="s">
        <v>175</v>
      </c>
      <c r="C23" s="261" t="s">
        <v>176</v>
      </c>
      <c r="D23" s="262" t="s">
        <v>157</v>
      </c>
      <c r="E23" s="263">
        <v>10.0235</v>
      </c>
      <c r="F23" s="263"/>
      <c r="G23" s="264">
        <f>E23*F23</f>
        <v>0</v>
      </c>
      <c r="H23" s="265">
        <v>2.1</v>
      </c>
      <c r="I23" s="266">
        <f>E23*H23</f>
        <v>21.04935</v>
      </c>
      <c r="J23" s="265">
        <v>0</v>
      </c>
      <c r="K23" s="266">
        <f>E23*J23</f>
        <v>0</v>
      </c>
      <c r="O23" s="258">
        <v>2</v>
      </c>
      <c r="AA23" s="233">
        <v>1</v>
      </c>
      <c r="AB23" s="233">
        <v>1</v>
      </c>
      <c r="AC23" s="233">
        <v>1</v>
      </c>
      <c r="AZ23" s="233">
        <v>1</v>
      </c>
      <c r="BA23" s="233">
        <f>IF(AZ23=1,G23,0)</f>
        <v>0</v>
      </c>
      <c r="BB23" s="233">
        <f>IF(AZ23=2,G23,0)</f>
        <v>0</v>
      </c>
      <c r="BC23" s="233">
        <f>IF(AZ23=3,G23,0)</f>
        <v>0</v>
      </c>
      <c r="BD23" s="233">
        <f>IF(AZ23=4,G23,0)</f>
        <v>0</v>
      </c>
      <c r="BE23" s="233">
        <f>IF(AZ23=5,G23,0)</f>
        <v>0</v>
      </c>
      <c r="CA23" s="258">
        <v>1</v>
      </c>
      <c r="CB23" s="258">
        <v>1</v>
      </c>
    </row>
    <row r="24" spans="1:80">
      <c r="A24" s="267"/>
      <c r="B24" s="270"/>
      <c r="C24" s="335" t="s">
        <v>1499</v>
      </c>
      <c r="D24" s="336"/>
      <c r="E24" s="271">
        <v>0</v>
      </c>
      <c r="F24" s="272"/>
      <c r="G24" s="273"/>
      <c r="H24" s="274"/>
      <c r="I24" s="268"/>
      <c r="J24" s="275"/>
      <c r="K24" s="268"/>
      <c r="M24" s="269" t="s">
        <v>1499</v>
      </c>
      <c r="O24" s="258"/>
    </row>
    <row r="25" spans="1:80">
      <c r="A25" s="267"/>
      <c r="B25" s="270"/>
      <c r="C25" s="335" t="s">
        <v>1500</v>
      </c>
      <c r="D25" s="336"/>
      <c r="E25" s="271">
        <v>9.0500000000000007</v>
      </c>
      <c r="F25" s="272"/>
      <c r="G25" s="273"/>
      <c r="H25" s="274"/>
      <c r="I25" s="268"/>
      <c r="J25" s="275"/>
      <c r="K25" s="268"/>
      <c r="M25" s="269" t="s">
        <v>1500</v>
      </c>
      <c r="O25" s="258"/>
    </row>
    <row r="26" spans="1:80">
      <c r="A26" s="267"/>
      <c r="B26" s="270"/>
      <c r="C26" s="335" t="s">
        <v>1501</v>
      </c>
      <c r="D26" s="336"/>
      <c r="E26" s="271">
        <v>0.97350000000000003</v>
      </c>
      <c r="F26" s="272"/>
      <c r="G26" s="273"/>
      <c r="H26" s="274"/>
      <c r="I26" s="268"/>
      <c r="J26" s="275"/>
      <c r="K26" s="268"/>
      <c r="M26" s="269" t="s">
        <v>1501</v>
      </c>
      <c r="O26" s="258"/>
    </row>
    <row r="27" spans="1:80">
      <c r="A27" s="259">
        <v>9</v>
      </c>
      <c r="B27" s="260" t="s">
        <v>1502</v>
      </c>
      <c r="C27" s="261" t="s">
        <v>1503</v>
      </c>
      <c r="D27" s="262" t="s">
        <v>157</v>
      </c>
      <c r="E27" s="263">
        <v>21.437000000000001</v>
      </c>
      <c r="F27" s="263"/>
      <c r="G27" s="264">
        <f>E27*F27</f>
        <v>0</v>
      </c>
      <c r="H27" s="265">
        <v>2.5249999999999999</v>
      </c>
      <c r="I27" s="266">
        <f>E27*H27</f>
        <v>54.128425</v>
      </c>
      <c r="J27" s="265">
        <v>0</v>
      </c>
      <c r="K27" s="266">
        <f>E27*J27</f>
        <v>0</v>
      </c>
      <c r="O27" s="258">
        <v>2</v>
      </c>
      <c r="AA27" s="233">
        <v>1</v>
      </c>
      <c r="AB27" s="233">
        <v>1</v>
      </c>
      <c r="AC27" s="233">
        <v>1</v>
      </c>
      <c r="AZ27" s="233">
        <v>1</v>
      </c>
      <c r="BA27" s="233">
        <f>IF(AZ27=1,G27,0)</f>
        <v>0</v>
      </c>
      <c r="BB27" s="233">
        <f>IF(AZ27=2,G27,0)</f>
        <v>0</v>
      </c>
      <c r="BC27" s="233">
        <f>IF(AZ27=3,G27,0)</f>
        <v>0</v>
      </c>
      <c r="BD27" s="233">
        <f>IF(AZ27=4,G27,0)</f>
        <v>0</v>
      </c>
      <c r="BE27" s="233">
        <f>IF(AZ27=5,G27,0)</f>
        <v>0</v>
      </c>
      <c r="CA27" s="258">
        <v>1</v>
      </c>
      <c r="CB27" s="258">
        <v>1</v>
      </c>
    </row>
    <row r="28" spans="1:80">
      <c r="A28" s="267"/>
      <c r="B28" s="270"/>
      <c r="C28" s="335" t="s">
        <v>1504</v>
      </c>
      <c r="D28" s="336"/>
      <c r="E28" s="271">
        <v>21.437000000000001</v>
      </c>
      <c r="F28" s="272"/>
      <c r="G28" s="273"/>
      <c r="H28" s="274"/>
      <c r="I28" s="268"/>
      <c r="J28" s="275"/>
      <c r="K28" s="268"/>
      <c r="M28" s="269" t="s">
        <v>1504</v>
      </c>
      <c r="O28" s="258"/>
    </row>
    <row r="29" spans="1:80">
      <c r="A29" s="259">
        <v>10</v>
      </c>
      <c r="B29" s="260" t="s">
        <v>1505</v>
      </c>
      <c r="C29" s="261" t="s">
        <v>1506</v>
      </c>
      <c r="D29" s="262" t="s">
        <v>172</v>
      </c>
      <c r="E29" s="263">
        <v>9.1</v>
      </c>
      <c r="F29" s="263"/>
      <c r="G29" s="264">
        <f>E29*F29</f>
        <v>0</v>
      </c>
      <c r="H29" s="265">
        <v>3.9199999999999999E-2</v>
      </c>
      <c r="I29" s="266">
        <f>E29*H29</f>
        <v>0.35671999999999998</v>
      </c>
      <c r="J29" s="265">
        <v>0</v>
      </c>
      <c r="K29" s="266">
        <f>E29*J29</f>
        <v>0</v>
      </c>
      <c r="O29" s="258">
        <v>2</v>
      </c>
      <c r="AA29" s="233">
        <v>1</v>
      </c>
      <c r="AB29" s="233">
        <v>1</v>
      </c>
      <c r="AC29" s="233">
        <v>1</v>
      </c>
      <c r="AZ29" s="233">
        <v>1</v>
      </c>
      <c r="BA29" s="233">
        <f>IF(AZ29=1,G29,0)</f>
        <v>0</v>
      </c>
      <c r="BB29" s="233">
        <f>IF(AZ29=2,G29,0)</f>
        <v>0</v>
      </c>
      <c r="BC29" s="233">
        <f>IF(AZ29=3,G29,0)</f>
        <v>0</v>
      </c>
      <c r="BD29" s="233">
        <f>IF(AZ29=4,G29,0)</f>
        <v>0</v>
      </c>
      <c r="BE29" s="233">
        <f>IF(AZ29=5,G29,0)</f>
        <v>0</v>
      </c>
      <c r="CA29" s="258">
        <v>1</v>
      </c>
      <c r="CB29" s="258">
        <v>1</v>
      </c>
    </row>
    <row r="30" spans="1:80">
      <c r="A30" s="267"/>
      <c r="B30" s="270"/>
      <c r="C30" s="335" t="s">
        <v>1507</v>
      </c>
      <c r="D30" s="336"/>
      <c r="E30" s="271">
        <v>9.1</v>
      </c>
      <c r="F30" s="272"/>
      <c r="G30" s="273"/>
      <c r="H30" s="274"/>
      <c r="I30" s="268"/>
      <c r="J30" s="275"/>
      <c r="K30" s="268"/>
      <c r="M30" s="269" t="s">
        <v>1507</v>
      </c>
      <c r="O30" s="258"/>
    </row>
    <row r="31" spans="1:80">
      <c r="A31" s="267"/>
      <c r="B31" s="270"/>
      <c r="C31" s="335" t="s">
        <v>1508</v>
      </c>
      <c r="D31" s="336"/>
      <c r="E31" s="271">
        <v>0</v>
      </c>
      <c r="F31" s="272"/>
      <c r="G31" s="273"/>
      <c r="H31" s="274"/>
      <c r="I31" s="268"/>
      <c r="J31" s="275"/>
      <c r="K31" s="268"/>
      <c r="M31" s="269" t="s">
        <v>1508</v>
      </c>
      <c r="O31" s="258"/>
    </row>
    <row r="32" spans="1:80">
      <c r="A32" s="259">
        <v>11</v>
      </c>
      <c r="B32" s="260" t="s">
        <v>1509</v>
      </c>
      <c r="C32" s="261" t="s">
        <v>1510</v>
      </c>
      <c r="D32" s="262" t="s">
        <v>172</v>
      </c>
      <c r="E32" s="263">
        <v>9.1</v>
      </c>
      <c r="F32" s="263"/>
      <c r="G32" s="264">
        <f>E32*F32</f>
        <v>0</v>
      </c>
      <c r="H32" s="265">
        <v>0</v>
      </c>
      <c r="I32" s="266">
        <f>E32*H32</f>
        <v>0</v>
      </c>
      <c r="J32" s="265">
        <v>0</v>
      </c>
      <c r="K32" s="266">
        <f>E32*J32</f>
        <v>0</v>
      </c>
      <c r="O32" s="258">
        <v>2</v>
      </c>
      <c r="AA32" s="233">
        <v>1</v>
      </c>
      <c r="AB32" s="233">
        <v>1</v>
      </c>
      <c r="AC32" s="233">
        <v>1</v>
      </c>
      <c r="AZ32" s="233">
        <v>1</v>
      </c>
      <c r="BA32" s="233">
        <f>IF(AZ32=1,G32,0)</f>
        <v>0</v>
      </c>
      <c r="BB32" s="233">
        <f>IF(AZ32=2,G32,0)</f>
        <v>0</v>
      </c>
      <c r="BC32" s="233">
        <f>IF(AZ32=3,G32,0)</f>
        <v>0</v>
      </c>
      <c r="BD32" s="233">
        <f>IF(AZ32=4,G32,0)</f>
        <v>0</v>
      </c>
      <c r="BE32" s="233">
        <f>IF(AZ32=5,G32,0)</f>
        <v>0</v>
      </c>
      <c r="CA32" s="258">
        <v>1</v>
      </c>
      <c r="CB32" s="258">
        <v>1</v>
      </c>
    </row>
    <row r="33" spans="1:80" ht="20.399999999999999">
      <c r="A33" s="259">
        <v>12</v>
      </c>
      <c r="B33" s="260" t="s">
        <v>179</v>
      </c>
      <c r="C33" s="261" t="s">
        <v>180</v>
      </c>
      <c r="D33" s="262" t="s">
        <v>181</v>
      </c>
      <c r="E33" s="263">
        <v>0.66930000000000001</v>
      </c>
      <c r="F33" s="263"/>
      <c r="G33" s="264">
        <f>E33*F33</f>
        <v>0</v>
      </c>
      <c r="H33" s="265">
        <v>1.05474</v>
      </c>
      <c r="I33" s="266">
        <f>E33*H33</f>
        <v>0.70593748200000006</v>
      </c>
      <c r="J33" s="265">
        <v>0</v>
      </c>
      <c r="K33" s="266">
        <f>E33*J33</f>
        <v>0</v>
      </c>
      <c r="O33" s="258">
        <v>2</v>
      </c>
      <c r="AA33" s="233">
        <v>1</v>
      </c>
      <c r="AB33" s="233">
        <v>1</v>
      </c>
      <c r="AC33" s="233">
        <v>1</v>
      </c>
      <c r="AZ33" s="233">
        <v>1</v>
      </c>
      <c r="BA33" s="233">
        <f>IF(AZ33=1,G33,0)</f>
        <v>0</v>
      </c>
      <c r="BB33" s="233">
        <f>IF(AZ33=2,G33,0)</f>
        <v>0</v>
      </c>
      <c r="BC33" s="233">
        <f>IF(AZ33=3,G33,0)</f>
        <v>0</v>
      </c>
      <c r="BD33" s="233">
        <f>IF(AZ33=4,G33,0)</f>
        <v>0</v>
      </c>
      <c r="BE33" s="233">
        <f>IF(AZ33=5,G33,0)</f>
        <v>0</v>
      </c>
      <c r="CA33" s="258">
        <v>1</v>
      </c>
      <c r="CB33" s="258">
        <v>1</v>
      </c>
    </row>
    <row r="34" spans="1:80">
      <c r="A34" s="267"/>
      <c r="B34" s="270"/>
      <c r="C34" s="335" t="s">
        <v>1511</v>
      </c>
      <c r="D34" s="336"/>
      <c r="E34" s="271">
        <v>0.58199999999999996</v>
      </c>
      <c r="F34" s="272"/>
      <c r="G34" s="273"/>
      <c r="H34" s="274"/>
      <c r="I34" s="268"/>
      <c r="J34" s="275"/>
      <c r="K34" s="268"/>
      <c r="M34" s="269" t="s">
        <v>1511</v>
      </c>
      <c r="O34" s="258"/>
    </row>
    <row r="35" spans="1:80">
      <c r="A35" s="267"/>
      <c r="B35" s="270"/>
      <c r="C35" s="335" t="s">
        <v>1512</v>
      </c>
      <c r="D35" s="336"/>
      <c r="E35" s="271">
        <v>8.7300000000000003E-2</v>
      </c>
      <c r="F35" s="272"/>
      <c r="G35" s="273"/>
      <c r="H35" s="274"/>
      <c r="I35" s="268"/>
      <c r="J35" s="275"/>
      <c r="K35" s="268"/>
      <c r="M35" s="269" t="s">
        <v>1512</v>
      </c>
      <c r="O35" s="258"/>
    </row>
    <row r="36" spans="1:80">
      <c r="A36" s="267"/>
      <c r="B36" s="270"/>
      <c r="C36" s="335" t="s">
        <v>1513</v>
      </c>
      <c r="D36" s="336"/>
      <c r="E36" s="271">
        <v>0</v>
      </c>
      <c r="F36" s="272"/>
      <c r="G36" s="273"/>
      <c r="H36" s="274"/>
      <c r="I36" s="268"/>
      <c r="J36" s="275"/>
      <c r="K36" s="268"/>
      <c r="M36" s="269" t="s">
        <v>1513</v>
      </c>
      <c r="O36" s="258"/>
    </row>
    <row r="37" spans="1:80">
      <c r="A37" s="267"/>
      <c r="B37" s="270"/>
      <c r="C37" s="335" t="s">
        <v>1514</v>
      </c>
      <c r="D37" s="336"/>
      <c r="E37" s="271">
        <v>0</v>
      </c>
      <c r="F37" s="272"/>
      <c r="G37" s="273"/>
      <c r="H37" s="274"/>
      <c r="I37" s="268"/>
      <c r="J37" s="275"/>
      <c r="K37" s="268"/>
      <c r="M37" s="269" t="s">
        <v>1514</v>
      </c>
      <c r="O37" s="258"/>
    </row>
    <row r="38" spans="1:80">
      <c r="A38" s="259">
        <v>13</v>
      </c>
      <c r="B38" s="260" t="s">
        <v>1404</v>
      </c>
      <c r="C38" s="261" t="s">
        <v>1405</v>
      </c>
      <c r="D38" s="262" t="s">
        <v>157</v>
      </c>
      <c r="E38" s="263">
        <v>2.8</v>
      </c>
      <c r="F38" s="263"/>
      <c r="G38" s="264">
        <f>E38*F38</f>
        <v>0</v>
      </c>
      <c r="H38" s="265">
        <v>2.5249999999999999</v>
      </c>
      <c r="I38" s="266">
        <f>E38*H38</f>
        <v>7.0699999999999994</v>
      </c>
      <c r="J38" s="265">
        <v>0</v>
      </c>
      <c r="K38" s="266">
        <f>E38*J38</f>
        <v>0</v>
      </c>
      <c r="O38" s="258">
        <v>2</v>
      </c>
      <c r="AA38" s="233">
        <v>1</v>
      </c>
      <c r="AB38" s="233">
        <v>1</v>
      </c>
      <c r="AC38" s="233">
        <v>1</v>
      </c>
      <c r="AZ38" s="233">
        <v>1</v>
      </c>
      <c r="BA38" s="233">
        <f>IF(AZ38=1,G38,0)</f>
        <v>0</v>
      </c>
      <c r="BB38" s="233">
        <f>IF(AZ38=2,G38,0)</f>
        <v>0</v>
      </c>
      <c r="BC38" s="233">
        <f>IF(AZ38=3,G38,0)</f>
        <v>0</v>
      </c>
      <c r="BD38" s="233">
        <f>IF(AZ38=4,G38,0)</f>
        <v>0</v>
      </c>
      <c r="BE38" s="233">
        <f>IF(AZ38=5,G38,0)</f>
        <v>0</v>
      </c>
      <c r="CA38" s="258">
        <v>1</v>
      </c>
      <c r="CB38" s="258">
        <v>1</v>
      </c>
    </row>
    <row r="39" spans="1:80">
      <c r="A39" s="267"/>
      <c r="B39" s="270"/>
      <c r="C39" s="335" t="s">
        <v>1515</v>
      </c>
      <c r="D39" s="336"/>
      <c r="E39" s="271">
        <v>2.8</v>
      </c>
      <c r="F39" s="272"/>
      <c r="G39" s="273"/>
      <c r="H39" s="274"/>
      <c r="I39" s="268"/>
      <c r="J39" s="275"/>
      <c r="K39" s="268"/>
      <c r="M39" s="269" t="s">
        <v>1515</v>
      </c>
      <c r="O39" s="258"/>
    </row>
    <row r="40" spans="1:80">
      <c r="A40" s="259">
        <v>14</v>
      </c>
      <c r="B40" s="260" t="s">
        <v>1407</v>
      </c>
      <c r="C40" s="261" t="s">
        <v>1408</v>
      </c>
      <c r="D40" s="262" t="s">
        <v>172</v>
      </c>
      <c r="E40" s="263">
        <v>5.6</v>
      </c>
      <c r="F40" s="263"/>
      <c r="G40" s="264">
        <f>E40*F40</f>
        <v>0</v>
      </c>
      <c r="H40" s="265">
        <v>3.9199999999999999E-2</v>
      </c>
      <c r="I40" s="266">
        <f>E40*H40</f>
        <v>0.21951999999999997</v>
      </c>
      <c r="J40" s="265">
        <v>0</v>
      </c>
      <c r="K40" s="266">
        <f>E40*J40</f>
        <v>0</v>
      </c>
      <c r="O40" s="258">
        <v>2</v>
      </c>
      <c r="AA40" s="233">
        <v>1</v>
      </c>
      <c r="AB40" s="233">
        <v>1</v>
      </c>
      <c r="AC40" s="233">
        <v>1</v>
      </c>
      <c r="AZ40" s="233">
        <v>1</v>
      </c>
      <c r="BA40" s="233">
        <f>IF(AZ40=1,G40,0)</f>
        <v>0</v>
      </c>
      <c r="BB40" s="233">
        <f>IF(AZ40=2,G40,0)</f>
        <v>0</v>
      </c>
      <c r="BC40" s="233">
        <f>IF(AZ40=3,G40,0)</f>
        <v>0</v>
      </c>
      <c r="BD40" s="233">
        <f>IF(AZ40=4,G40,0)</f>
        <v>0</v>
      </c>
      <c r="BE40" s="233">
        <f>IF(AZ40=5,G40,0)</f>
        <v>0</v>
      </c>
      <c r="CA40" s="258">
        <v>1</v>
      </c>
      <c r="CB40" s="258">
        <v>1</v>
      </c>
    </row>
    <row r="41" spans="1:80">
      <c r="A41" s="267"/>
      <c r="B41" s="270"/>
      <c r="C41" s="335" t="s">
        <v>1516</v>
      </c>
      <c r="D41" s="336"/>
      <c r="E41" s="271">
        <v>5.6</v>
      </c>
      <c r="F41" s="272"/>
      <c r="G41" s="273"/>
      <c r="H41" s="274"/>
      <c r="I41" s="268"/>
      <c r="J41" s="275"/>
      <c r="K41" s="268"/>
      <c r="M41" s="269" t="s">
        <v>1516</v>
      </c>
      <c r="O41" s="258"/>
    </row>
    <row r="42" spans="1:80">
      <c r="A42" s="259">
        <v>15</v>
      </c>
      <c r="B42" s="260" t="s">
        <v>1410</v>
      </c>
      <c r="C42" s="261" t="s">
        <v>1411</v>
      </c>
      <c r="D42" s="262" t="s">
        <v>172</v>
      </c>
      <c r="E42" s="263">
        <v>5.6</v>
      </c>
      <c r="F42" s="263"/>
      <c r="G42" s="264">
        <f>E42*F42</f>
        <v>0</v>
      </c>
      <c r="H42" s="265">
        <v>0</v>
      </c>
      <c r="I42" s="266">
        <f>E42*H42</f>
        <v>0</v>
      </c>
      <c r="J42" s="265">
        <v>0</v>
      </c>
      <c r="K42" s="266">
        <f>E42*J42</f>
        <v>0</v>
      </c>
      <c r="O42" s="258">
        <v>2</v>
      </c>
      <c r="AA42" s="233">
        <v>1</v>
      </c>
      <c r="AB42" s="233">
        <v>1</v>
      </c>
      <c r="AC42" s="233">
        <v>1</v>
      </c>
      <c r="AZ42" s="233">
        <v>1</v>
      </c>
      <c r="BA42" s="233">
        <f>IF(AZ42=1,G42,0)</f>
        <v>0</v>
      </c>
      <c r="BB42" s="233">
        <f>IF(AZ42=2,G42,0)</f>
        <v>0</v>
      </c>
      <c r="BC42" s="233">
        <f>IF(AZ42=3,G42,0)</f>
        <v>0</v>
      </c>
      <c r="BD42" s="233">
        <f>IF(AZ42=4,G42,0)</f>
        <v>0</v>
      </c>
      <c r="BE42" s="233">
        <f>IF(AZ42=5,G42,0)</f>
        <v>0</v>
      </c>
      <c r="CA42" s="258">
        <v>1</v>
      </c>
      <c r="CB42" s="258">
        <v>1</v>
      </c>
    </row>
    <row r="43" spans="1:80">
      <c r="A43" s="259">
        <v>16</v>
      </c>
      <c r="B43" s="260" t="s">
        <v>1412</v>
      </c>
      <c r="C43" s="261" t="s">
        <v>1413</v>
      </c>
      <c r="D43" s="262" t="s">
        <v>229</v>
      </c>
      <c r="E43" s="263">
        <v>14</v>
      </c>
      <c r="F43" s="263"/>
      <c r="G43" s="264">
        <f>E43*F43</f>
        <v>0</v>
      </c>
      <c r="H43" s="265">
        <v>1.353E-2</v>
      </c>
      <c r="I43" s="266">
        <f>E43*H43</f>
        <v>0.18942000000000001</v>
      </c>
      <c r="J43" s="265">
        <v>0</v>
      </c>
      <c r="K43" s="266">
        <f>E43*J43</f>
        <v>0</v>
      </c>
      <c r="O43" s="258">
        <v>2</v>
      </c>
      <c r="AA43" s="233">
        <v>1</v>
      </c>
      <c r="AB43" s="233">
        <v>1</v>
      </c>
      <c r="AC43" s="233">
        <v>1</v>
      </c>
      <c r="AZ43" s="233">
        <v>1</v>
      </c>
      <c r="BA43" s="233">
        <f>IF(AZ43=1,G43,0)</f>
        <v>0</v>
      </c>
      <c r="BB43" s="233">
        <f>IF(AZ43=2,G43,0)</f>
        <v>0</v>
      </c>
      <c r="BC43" s="233">
        <f>IF(AZ43=3,G43,0)</f>
        <v>0</v>
      </c>
      <c r="BD43" s="233">
        <f>IF(AZ43=4,G43,0)</f>
        <v>0</v>
      </c>
      <c r="BE43" s="233">
        <f>IF(AZ43=5,G43,0)</f>
        <v>0</v>
      </c>
      <c r="CA43" s="258">
        <v>1</v>
      </c>
      <c r="CB43" s="258">
        <v>1</v>
      </c>
    </row>
    <row r="44" spans="1:80">
      <c r="A44" s="267"/>
      <c r="B44" s="270"/>
      <c r="C44" s="335" t="s">
        <v>1517</v>
      </c>
      <c r="D44" s="336"/>
      <c r="E44" s="271">
        <v>14</v>
      </c>
      <c r="F44" s="272"/>
      <c r="G44" s="273"/>
      <c r="H44" s="274"/>
      <c r="I44" s="268"/>
      <c r="J44" s="275"/>
      <c r="K44" s="268"/>
      <c r="M44" s="269" t="s">
        <v>1517</v>
      </c>
      <c r="O44" s="258"/>
    </row>
    <row r="45" spans="1:80">
      <c r="A45" s="259">
        <v>17</v>
      </c>
      <c r="B45" s="260" t="s">
        <v>194</v>
      </c>
      <c r="C45" s="261" t="s">
        <v>195</v>
      </c>
      <c r="D45" s="262" t="s">
        <v>172</v>
      </c>
      <c r="E45" s="263">
        <v>100.235</v>
      </c>
      <c r="F45" s="263"/>
      <c r="G45" s="264">
        <f>E45*F45</f>
        <v>0</v>
      </c>
      <c r="H45" s="265">
        <v>3.0000000000000001E-5</v>
      </c>
      <c r="I45" s="266">
        <f>E45*H45</f>
        <v>3.0070500000000003E-3</v>
      </c>
      <c r="J45" s="265">
        <v>0</v>
      </c>
      <c r="K45" s="266">
        <f>E45*J45</f>
        <v>0</v>
      </c>
      <c r="O45" s="258">
        <v>2</v>
      </c>
      <c r="AA45" s="233">
        <v>1</v>
      </c>
      <c r="AB45" s="233">
        <v>1</v>
      </c>
      <c r="AC45" s="233">
        <v>1</v>
      </c>
      <c r="AZ45" s="233">
        <v>1</v>
      </c>
      <c r="BA45" s="233">
        <f>IF(AZ45=1,G45,0)</f>
        <v>0</v>
      </c>
      <c r="BB45" s="233">
        <f>IF(AZ45=2,G45,0)</f>
        <v>0</v>
      </c>
      <c r="BC45" s="233">
        <f>IF(AZ45=3,G45,0)</f>
        <v>0</v>
      </c>
      <c r="BD45" s="233">
        <f>IF(AZ45=4,G45,0)</f>
        <v>0</v>
      </c>
      <c r="BE45" s="233">
        <f>IF(AZ45=5,G45,0)</f>
        <v>0</v>
      </c>
      <c r="CA45" s="258">
        <v>1</v>
      </c>
      <c r="CB45" s="258">
        <v>1</v>
      </c>
    </row>
    <row r="46" spans="1:80">
      <c r="A46" s="267"/>
      <c r="B46" s="270"/>
      <c r="C46" s="335" t="s">
        <v>1518</v>
      </c>
      <c r="D46" s="336"/>
      <c r="E46" s="271">
        <v>100.235</v>
      </c>
      <c r="F46" s="272"/>
      <c r="G46" s="273"/>
      <c r="H46" s="274"/>
      <c r="I46" s="268"/>
      <c r="J46" s="275"/>
      <c r="K46" s="268"/>
      <c r="M46" s="269" t="s">
        <v>1518</v>
      </c>
      <c r="O46" s="258"/>
    </row>
    <row r="47" spans="1:80">
      <c r="A47" s="259">
        <v>18</v>
      </c>
      <c r="B47" s="260" t="s">
        <v>211</v>
      </c>
      <c r="C47" s="261" t="s">
        <v>1519</v>
      </c>
      <c r="D47" s="262" t="s">
        <v>172</v>
      </c>
      <c r="E47" s="263">
        <v>110.2585</v>
      </c>
      <c r="F47" s="263"/>
      <c r="G47" s="264">
        <f>E47*F47</f>
        <v>0</v>
      </c>
      <c r="H47" s="265">
        <v>5.9999999999999995E-4</v>
      </c>
      <c r="I47" s="266">
        <f>E47*H47</f>
        <v>6.6155099999999994E-2</v>
      </c>
      <c r="J47" s="265"/>
      <c r="K47" s="266">
        <f>E47*J47</f>
        <v>0</v>
      </c>
      <c r="O47" s="258">
        <v>2</v>
      </c>
      <c r="AA47" s="233">
        <v>3</v>
      </c>
      <c r="AB47" s="233">
        <v>7</v>
      </c>
      <c r="AC47" s="233">
        <v>69366081</v>
      </c>
      <c r="AZ47" s="233">
        <v>1</v>
      </c>
      <c r="BA47" s="233">
        <f>IF(AZ47=1,G47,0)</f>
        <v>0</v>
      </c>
      <c r="BB47" s="233">
        <f>IF(AZ47=2,G47,0)</f>
        <v>0</v>
      </c>
      <c r="BC47" s="233">
        <f>IF(AZ47=3,G47,0)</f>
        <v>0</v>
      </c>
      <c r="BD47" s="233">
        <f>IF(AZ47=4,G47,0)</f>
        <v>0</v>
      </c>
      <c r="BE47" s="233">
        <f>IF(AZ47=5,G47,0)</f>
        <v>0</v>
      </c>
      <c r="CA47" s="258">
        <v>3</v>
      </c>
      <c r="CB47" s="258">
        <v>7</v>
      </c>
    </row>
    <row r="48" spans="1:80">
      <c r="A48" s="267"/>
      <c r="B48" s="270"/>
      <c r="C48" s="335" t="s">
        <v>1520</v>
      </c>
      <c r="D48" s="336"/>
      <c r="E48" s="271">
        <v>100.235</v>
      </c>
      <c r="F48" s="272"/>
      <c r="G48" s="273"/>
      <c r="H48" s="274"/>
      <c r="I48" s="268"/>
      <c r="J48" s="275"/>
      <c r="K48" s="268"/>
      <c r="M48" s="269" t="s">
        <v>1520</v>
      </c>
      <c r="O48" s="258"/>
    </row>
    <row r="49" spans="1:80">
      <c r="A49" s="267"/>
      <c r="B49" s="270"/>
      <c r="C49" s="335" t="s">
        <v>1521</v>
      </c>
      <c r="D49" s="336"/>
      <c r="E49" s="271">
        <v>10.0235</v>
      </c>
      <c r="F49" s="272"/>
      <c r="G49" s="273"/>
      <c r="H49" s="274"/>
      <c r="I49" s="268"/>
      <c r="J49" s="275"/>
      <c r="K49" s="268"/>
      <c r="M49" s="269" t="s">
        <v>1521</v>
      </c>
      <c r="O49" s="258"/>
    </row>
    <row r="50" spans="1:80">
      <c r="A50" s="276"/>
      <c r="B50" s="277" t="s">
        <v>103</v>
      </c>
      <c r="C50" s="278" t="s">
        <v>166</v>
      </c>
      <c r="D50" s="279"/>
      <c r="E50" s="280"/>
      <c r="F50" s="281"/>
      <c r="G50" s="282">
        <f>SUM(G19:G49)</f>
        <v>0</v>
      </c>
      <c r="H50" s="283"/>
      <c r="I50" s="284">
        <f>SUM(I19:I49)</f>
        <v>83.78853463199998</v>
      </c>
      <c r="J50" s="283"/>
      <c r="K50" s="284">
        <f>SUM(K19:K49)</f>
        <v>0</v>
      </c>
      <c r="O50" s="258">
        <v>4</v>
      </c>
      <c r="BA50" s="285">
        <f>SUM(BA19:BA49)</f>
        <v>0</v>
      </c>
      <c r="BB50" s="285">
        <f>SUM(BB19:BB49)</f>
        <v>0</v>
      </c>
      <c r="BC50" s="285">
        <f>SUM(BC19:BC49)</f>
        <v>0</v>
      </c>
      <c r="BD50" s="285">
        <f>SUM(BD19:BD49)</f>
        <v>0</v>
      </c>
      <c r="BE50" s="285">
        <f>SUM(BE19:BE49)</f>
        <v>0</v>
      </c>
    </row>
    <row r="51" spans="1:80">
      <c r="A51" s="248" t="s">
        <v>100</v>
      </c>
      <c r="B51" s="249" t="s">
        <v>649</v>
      </c>
      <c r="C51" s="250" t="s">
        <v>650</v>
      </c>
      <c r="D51" s="251"/>
      <c r="E51" s="252"/>
      <c r="F51" s="252"/>
      <c r="G51" s="253"/>
      <c r="H51" s="254"/>
      <c r="I51" s="255"/>
      <c r="J51" s="256"/>
      <c r="K51" s="257"/>
      <c r="O51" s="258">
        <v>1</v>
      </c>
    </row>
    <row r="52" spans="1:80">
      <c r="A52" s="259">
        <v>19</v>
      </c>
      <c r="B52" s="260" t="s">
        <v>662</v>
      </c>
      <c r="C52" s="261" t="s">
        <v>663</v>
      </c>
      <c r="D52" s="262" t="s">
        <v>172</v>
      </c>
      <c r="E52" s="263">
        <v>110</v>
      </c>
      <c r="F52" s="263"/>
      <c r="G52" s="264">
        <f>E52*F52</f>
        <v>0</v>
      </c>
      <c r="H52" s="265">
        <v>1.58E-3</v>
      </c>
      <c r="I52" s="266">
        <f>E52*H52</f>
        <v>0.17380000000000001</v>
      </c>
      <c r="J52" s="265">
        <v>0</v>
      </c>
      <c r="K52" s="266">
        <f>E52*J52</f>
        <v>0</v>
      </c>
      <c r="O52" s="258">
        <v>2</v>
      </c>
      <c r="AA52" s="233">
        <v>1</v>
      </c>
      <c r="AB52" s="233">
        <v>1</v>
      </c>
      <c r="AC52" s="233">
        <v>1</v>
      </c>
      <c r="AZ52" s="233">
        <v>1</v>
      </c>
      <c r="BA52" s="233">
        <f>IF(AZ52=1,G52,0)</f>
        <v>0</v>
      </c>
      <c r="BB52" s="233">
        <f>IF(AZ52=2,G52,0)</f>
        <v>0</v>
      </c>
      <c r="BC52" s="233">
        <f>IF(AZ52=3,G52,0)</f>
        <v>0</v>
      </c>
      <c r="BD52" s="233">
        <f>IF(AZ52=4,G52,0)</f>
        <v>0</v>
      </c>
      <c r="BE52" s="233">
        <f>IF(AZ52=5,G52,0)</f>
        <v>0</v>
      </c>
      <c r="CA52" s="258">
        <v>1</v>
      </c>
      <c r="CB52" s="258">
        <v>1</v>
      </c>
    </row>
    <row r="53" spans="1:80">
      <c r="A53" s="276"/>
      <c r="B53" s="277" t="s">
        <v>103</v>
      </c>
      <c r="C53" s="278" t="s">
        <v>651</v>
      </c>
      <c r="D53" s="279"/>
      <c r="E53" s="280"/>
      <c r="F53" s="281"/>
      <c r="G53" s="282">
        <f>SUM(G51:G52)</f>
        <v>0</v>
      </c>
      <c r="H53" s="283"/>
      <c r="I53" s="284">
        <f>SUM(I51:I52)</f>
        <v>0.17380000000000001</v>
      </c>
      <c r="J53" s="283"/>
      <c r="K53" s="284">
        <f>SUM(K51:K52)</f>
        <v>0</v>
      </c>
      <c r="O53" s="258">
        <v>4</v>
      </c>
      <c r="BA53" s="285">
        <f>SUM(BA51:BA52)</f>
        <v>0</v>
      </c>
      <c r="BB53" s="285">
        <f>SUM(BB51:BB52)</f>
        <v>0</v>
      </c>
      <c r="BC53" s="285">
        <f>SUM(BC51:BC52)</f>
        <v>0</v>
      </c>
      <c r="BD53" s="285">
        <f>SUM(BD51:BD52)</f>
        <v>0</v>
      </c>
      <c r="BE53" s="285">
        <f>SUM(BE51:BE52)</f>
        <v>0</v>
      </c>
    </row>
    <row r="54" spans="1:80">
      <c r="A54" s="248" t="s">
        <v>100</v>
      </c>
      <c r="B54" s="249" t="s">
        <v>746</v>
      </c>
      <c r="C54" s="250" t="s">
        <v>747</v>
      </c>
      <c r="D54" s="251"/>
      <c r="E54" s="252"/>
      <c r="F54" s="252"/>
      <c r="G54" s="253"/>
      <c r="H54" s="254"/>
      <c r="I54" s="255"/>
      <c r="J54" s="256"/>
      <c r="K54" s="257"/>
      <c r="O54" s="258">
        <v>1</v>
      </c>
    </row>
    <row r="55" spans="1:80">
      <c r="A55" s="259">
        <v>20</v>
      </c>
      <c r="B55" s="260" t="s">
        <v>1419</v>
      </c>
      <c r="C55" s="261" t="s">
        <v>1420</v>
      </c>
      <c r="D55" s="262" t="s">
        <v>181</v>
      </c>
      <c r="E55" s="263">
        <v>83.962334631999994</v>
      </c>
      <c r="F55" s="263"/>
      <c r="G55" s="264">
        <f>E55*F55</f>
        <v>0</v>
      </c>
      <c r="H55" s="265">
        <v>0</v>
      </c>
      <c r="I55" s="266">
        <f>E55*H55</f>
        <v>0</v>
      </c>
      <c r="J55" s="265"/>
      <c r="K55" s="266">
        <f>E55*J55</f>
        <v>0</v>
      </c>
      <c r="O55" s="258">
        <v>2</v>
      </c>
      <c r="AA55" s="233">
        <v>7</v>
      </c>
      <c r="AB55" s="233">
        <v>1</v>
      </c>
      <c r="AC55" s="233">
        <v>2</v>
      </c>
      <c r="AZ55" s="233">
        <v>1</v>
      </c>
      <c r="BA55" s="233">
        <f>IF(AZ55=1,G55,0)</f>
        <v>0</v>
      </c>
      <c r="BB55" s="233">
        <f>IF(AZ55=2,G55,0)</f>
        <v>0</v>
      </c>
      <c r="BC55" s="233">
        <f>IF(AZ55=3,G55,0)</f>
        <v>0</v>
      </c>
      <c r="BD55" s="233">
        <f>IF(AZ55=4,G55,0)</f>
        <v>0</v>
      </c>
      <c r="BE55" s="233">
        <f>IF(AZ55=5,G55,0)</f>
        <v>0</v>
      </c>
      <c r="CA55" s="258">
        <v>7</v>
      </c>
      <c r="CB55" s="258">
        <v>1</v>
      </c>
    </row>
    <row r="56" spans="1:80">
      <c r="A56" s="276"/>
      <c r="B56" s="277" t="s">
        <v>103</v>
      </c>
      <c r="C56" s="278" t="s">
        <v>748</v>
      </c>
      <c r="D56" s="279"/>
      <c r="E56" s="280"/>
      <c r="F56" s="281"/>
      <c r="G56" s="282">
        <f>SUM(G54:G55)</f>
        <v>0</v>
      </c>
      <c r="H56" s="283"/>
      <c r="I56" s="284">
        <f>SUM(I54:I55)</f>
        <v>0</v>
      </c>
      <c r="J56" s="283"/>
      <c r="K56" s="284">
        <f>SUM(K54:K55)</f>
        <v>0</v>
      </c>
      <c r="O56" s="258">
        <v>4</v>
      </c>
      <c r="BA56" s="285">
        <f>SUM(BA54:BA55)</f>
        <v>0</v>
      </c>
      <c r="BB56" s="285">
        <f>SUM(BB54:BB55)</f>
        <v>0</v>
      </c>
      <c r="BC56" s="285">
        <f>SUM(BC54:BC55)</f>
        <v>0</v>
      </c>
      <c r="BD56" s="285">
        <f>SUM(BD54:BD55)</f>
        <v>0</v>
      </c>
      <c r="BE56" s="285">
        <f>SUM(BE54:BE55)</f>
        <v>0</v>
      </c>
    </row>
    <row r="57" spans="1:80">
      <c r="A57" s="248" t="s">
        <v>100</v>
      </c>
      <c r="B57" s="249" t="s">
        <v>1421</v>
      </c>
      <c r="C57" s="250" t="s">
        <v>1422</v>
      </c>
      <c r="D57" s="251"/>
      <c r="E57" s="252"/>
      <c r="F57" s="252"/>
      <c r="G57" s="253"/>
      <c r="H57" s="254"/>
      <c r="I57" s="255"/>
      <c r="J57" s="256"/>
      <c r="K57" s="257"/>
      <c r="O57" s="258">
        <v>1</v>
      </c>
    </row>
    <row r="58" spans="1:80" ht="20.399999999999999">
      <c r="A58" s="259">
        <v>21</v>
      </c>
      <c r="B58" s="260" t="s">
        <v>1522</v>
      </c>
      <c r="C58" s="261" t="s">
        <v>1523</v>
      </c>
      <c r="D58" s="262" t="s">
        <v>172</v>
      </c>
      <c r="E58" s="263">
        <v>116.02</v>
      </c>
      <c r="F58" s="263"/>
      <c r="G58" s="264">
        <f>E58*F58</f>
        <v>0</v>
      </c>
      <c r="H58" s="265">
        <v>0</v>
      </c>
      <c r="I58" s="266">
        <f>E58*H58</f>
        <v>0</v>
      </c>
      <c r="J58" s="265">
        <v>0</v>
      </c>
      <c r="K58" s="266">
        <f>E58*J58</f>
        <v>0</v>
      </c>
      <c r="O58" s="258">
        <v>2</v>
      </c>
      <c r="AA58" s="233">
        <v>1</v>
      </c>
      <c r="AB58" s="233">
        <v>7</v>
      </c>
      <c r="AC58" s="233">
        <v>7</v>
      </c>
      <c r="AZ58" s="233">
        <v>2</v>
      </c>
      <c r="BA58" s="233">
        <f>IF(AZ58=1,G58,0)</f>
        <v>0</v>
      </c>
      <c r="BB58" s="233">
        <f>IF(AZ58=2,G58,0)</f>
        <v>0</v>
      </c>
      <c r="BC58" s="233">
        <f>IF(AZ58=3,G58,0)</f>
        <v>0</v>
      </c>
      <c r="BD58" s="233">
        <f>IF(AZ58=4,G58,0)</f>
        <v>0</v>
      </c>
      <c r="BE58" s="233">
        <f>IF(AZ58=5,G58,0)</f>
        <v>0</v>
      </c>
      <c r="CA58" s="258">
        <v>1</v>
      </c>
      <c r="CB58" s="258">
        <v>7</v>
      </c>
    </row>
    <row r="59" spans="1:80">
      <c r="A59" s="267"/>
      <c r="B59" s="270"/>
      <c r="C59" s="335" t="s">
        <v>1524</v>
      </c>
      <c r="D59" s="336"/>
      <c r="E59" s="271">
        <v>0</v>
      </c>
      <c r="F59" s="272"/>
      <c r="G59" s="273"/>
      <c r="H59" s="274"/>
      <c r="I59" s="268"/>
      <c r="J59" s="275"/>
      <c r="K59" s="268"/>
      <c r="M59" s="269" t="s">
        <v>1524</v>
      </c>
      <c r="O59" s="258"/>
    </row>
    <row r="60" spans="1:80">
      <c r="A60" s="267"/>
      <c r="B60" s="270"/>
      <c r="C60" s="335" t="s">
        <v>1525</v>
      </c>
      <c r="D60" s="336"/>
      <c r="E60" s="271">
        <v>49.02</v>
      </c>
      <c r="F60" s="272"/>
      <c r="G60" s="273"/>
      <c r="H60" s="274"/>
      <c r="I60" s="268"/>
      <c r="J60" s="275"/>
      <c r="K60" s="268"/>
      <c r="M60" s="269" t="s">
        <v>1525</v>
      </c>
      <c r="O60" s="258"/>
    </row>
    <row r="61" spans="1:80">
      <c r="A61" s="267"/>
      <c r="B61" s="270"/>
      <c r="C61" s="335" t="s">
        <v>1526</v>
      </c>
      <c r="D61" s="336"/>
      <c r="E61" s="271">
        <v>67</v>
      </c>
      <c r="F61" s="272"/>
      <c r="G61" s="273"/>
      <c r="H61" s="274"/>
      <c r="I61" s="268"/>
      <c r="J61" s="275"/>
      <c r="K61" s="268"/>
      <c r="M61" s="269" t="s">
        <v>1526</v>
      </c>
      <c r="O61" s="258"/>
    </row>
    <row r="62" spans="1:80" ht="20.399999999999999">
      <c r="A62" s="259">
        <v>22</v>
      </c>
      <c r="B62" s="260" t="s">
        <v>1527</v>
      </c>
      <c r="C62" s="261" t="s">
        <v>1528</v>
      </c>
      <c r="D62" s="262" t="s">
        <v>172</v>
      </c>
      <c r="E62" s="263">
        <v>116.02</v>
      </c>
      <c r="F62" s="263"/>
      <c r="G62" s="264">
        <f>E62*F62</f>
        <v>0</v>
      </c>
      <c r="H62" s="265">
        <v>3.5E-4</v>
      </c>
      <c r="I62" s="266">
        <f>E62*H62</f>
        <v>4.0606999999999997E-2</v>
      </c>
      <c r="J62" s="265">
        <v>0</v>
      </c>
      <c r="K62" s="266">
        <f>E62*J62</f>
        <v>0</v>
      </c>
      <c r="O62" s="258">
        <v>2</v>
      </c>
      <c r="AA62" s="233">
        <v>1</v>
      </c>
      <c r="AB62" s="233">
        <v>7</v>
      </c>
      <c r="AC62" s="233">
        <v>7</v>
      </c>
      <c r="AZ62" s="233">
        <v>2</v>
      </c>
      <c r="BA62" s="233">
        <f>IF(AZ62=1,G62,0)</f>
        <v>0</v>
      </c>
      <c r="BB62" s="233">
        <f>IF(AZ62=2,G62,0)</f>
        <v>0</v>
      </c>
      <c r="BC62" s="233">
        <f>IF(AZ62=3,G62,0)</f>
        <v>0</v>
      </c>
      <c r="BD62" s="233">
        <f>IF(AZ62=4,G62,0)</f>
        <v>0</v>
      </c>
      <c r="BE62" s="233">
        <f>IF(AZ62=5,G62,0)</f>
        <v>0</v>
      </c>
      <c r="CA62" s="258">
        <v>1</v>
      </c>
      <c r="CB62" s="258">
        <v>7</v>
      </c>
    </row>
    <row r="63" spans="1:80">
      <c r="A63" s="267"/>
      <c r="B63" s="270"/>
      <c r="C63" s="335" t="s">
        <v>1529</v>
      </c>
      <c r="D63" s="336"/>
      <c r="E63" s="271">
        <v>116.02</v>
      </c>
      <c r="F63" s="272"/>
      <c r="G63" s="273"/>
      <c r="H63" s="274"/>
      <c r="I63" s="268"/>
      <c r="J63" s="275"/>
      <c r="K63" s="268"/>
      <c r="M63" s="269" t="s">
        <v>1529</v>
      </c>
      <c r="O63" s="258"/>
    </row>
    <row r="64" spans="1:80">
      <c r="A64" s="259">
        <v>23</v>
      </c>
      <c r="B64" s="260" t="s">
        <v>791</v>
      </c>
      <c r="C64" s="261" t="s">
        <v>1530</v>
      </c>
      <c r="D64" s="262" t="s">
        <v>172</v>
      </c>
      <c r="E64" s="263">
        <v>127.622</v>
      </c>
      <c r="F64" s="263"/>
      <c r="G64" s="264">
        <f>E64*F64</f>
        <v>0</v>
      </c>
      <c r="H64" s="265">
        <v>4.4000000000000003E-3</v>
      </c>
      <c r="I64" s="266">
        <f>E64*H64</f>
        <v>0.56153680000000006</v>
      </c>
      <c r="J64" s="265"/>
      <c r="K64" s="266">
        <f>E64*J64</f>
        <v>0</v>
      </c>
      <c r="O64" s="258">
        <v>2</v>
      </c>
      <c r="AA64" s="233">
        <v>3</v>
      </c>
      <c r="AB64" s="233">
        <v>7</v>
      </c>
      <c r="AC64" s="233">
        <v>62832134</v>
      </c>
      <c r="AZ64" s="233">
        <v>2</v>
      </c>
      <c r="BA64" s="233">
        <f>IF(AZ64=1,G64,0)</f>
        <v>0</v>
      </c>
      <c r="BB64" s="233">
        <f>IF(AZ64=2,G64,0)</f>
        <v>0</v>
      </c>
      <c r="BC64" s="233">
        <f>IF(AZ64=3,G64,0)</f>
        <v>0</v>
      </c>
      <c r="BD64" s="233">
        <f>IF(AZ64=4,G64,0)</f>
        <v>0</v>
      </c>
      <c r="BE64" s="233">
        <f>IF(AZ64=5,G64,0)</f>
        <v>0</v>
      </c>
      <c r="CA64" s="258">
        <v>3</v>
      </c>
      <c r="CB64" s="258">
        <v>7</v>
      </c>
    </row>
    <row r="65" spans="1:80">
      <c r="A65" s="267"/>
      <c r="B65" s="270"/>
      <c r="C65" s="335" t="s">
        <v>1531</v>
      </c>
      <c r="D65" s="336"/>
      <c r="E65" s="271">
        <v>116.02</v>
      </c>
      <c r="F65" s="272"/>
      <c r="G65" s="273"/>
      <c r="H65" s="274"/>
      <c r="I65" s="268"/>
      <c r="J65" s="275"/>
      <c r="K65" s="268"/>
      <c r="M65" s="269" t="s">
        <v>1531</v>
      </c>
      <c r="O65" s="258"/>
    </row>
    <row r="66" spans="1:80">
      <c r="A66" s="267"/>
      <c r="B66" s="270"/>
      <c r="C66" s="335" t="s">
        <v>1532</v>
      </c>
      <c r="D66" s="336"/>
      <c r="E66" s="271">
        <v>11.602</v>
      </c>
      <c r="F66" s="272"/>
      <c r="G66" s="273"/>
      <c r="H66" s="274"/>
      <c r="I66" s="268"/>
      <c r="J66" s="275"/>
      <c r="K66" s="268"/>
      <c r="M66" s="269" t="s">
        <v>1532</v>
      </c>
      <c r="O66" s="258"/>
    </row>
    <row r="67" spans="1:80">
      <c r="A67" s="259">
        <v>24</v>
      </c>
      <c r="B67" s="260" t="s">
        <v>795</v>
      </c>
      <c r="C67" s="261" t="s">
        <v>1533</v>
      </c>
      <c r="D67" s="262" t="s">
        <v>172</v>
      </c>
      <c r="E67" s="263">
        <v>127.622</v>
      </c>
      <c r="F67" s="263"/>
      <c r="G67" s="264">
        <f>E67*F67</f>
        <v>0</v>
      </c>
      <c r="H67" s="265">
        <v>4.3E-3</v>
      </c>
      <c r="I67" s="266">
        <f>E67*H67</f>
        <v>0.5487746</v>
      </c>
      <c r="J67" s="265"/>
      <c r="K67" s="266">
        <f>E67*J67</f>
        <v>0</v>
      </c>
      <c r="O67" s="258">
        <v>2</v>
      </c>
      <c r="AA67" s="233">
        <v>3</v>
      </c>
      <c r="AB67" s="233">
        <v>7</v>
      </c>
      <c r="AC67" s="233">
        <v>628522502</v>
      </c>
      <c r="AZ67" s="233">
        <v>2</v>
      </c>
      <c r="BA67" s="233">
        <f>IF(AZ67=1,G67,0)</f>
        <v>0</v>
      </c>
      <c r="BB67" s="233">
        <f>IF(AZ67=2,G67,0)</f>
        <v>0</v>
      </c>
      <c r="BC67" s="233">
        <f>IF(AZ67=3,G67,0)</f>
        <v>0</v>
      </c>
      <c r="BD67" s="233">
        <f>IF(AZ67=4,G67,0)</f>
        <v>0</v>
      </c>
      <c r="BE67" s="233">
        <f>IF(AZ67=5,G67,0)</f>
        <v>0</v>
      </c>
      <c r="CA67" s="258">
        <v>3</v>
      </c>
      <c r="CB67" s="258">
        <v>7</v>
      </c>
    </row>
    <row r="68" spans="1:80">
      <c r="A68" s="267"/>
      <c r="B68" s="270"/>
      <c r="C68" s="335" t="s">
        <v>1531</v>
      </c>
      <c r="D68" s="336"/>
      <c r="E68" s="271">
        <v>116.02</v>
      </c>
      <c r="F68" s="272"/>
      <c r="G68" s="273"/>
      <c r="H68" s="274"/>
      <c r="I68" s="268"/>
      <c r="J68" s="275"/>
      <c r="K68" s="268"/>
      <c r="M68" s="269" t="s">
        <v>1531</v>
      </c>
      <c r="O68" s="258"/>
    </row>
    <row r="69" spans="1:80">
      <c r="A69" s="267"/>
      <c r="B69" s="270"/>
      <c r="C69" s="335" t="s">
        <v>1532</v>
      </c>
      <c r="D69" s="336"/>
      <c r="E69" s="271">
        <v>11.602</v>
      </c>
      <c r="F69" s="272"/>
      <c r="G69" s="273"/>
      <c r="H69" s="274"/>
      <c r="I69" s="268"/>
      <c r="J69" s="275"/>
      <c r="K69" s="268"/>
      <c r="M69" s="269" t="s">
        <v>1532</v>
      </c>
      <c r="O69" s="258"/>
    </row>
    <row r="70" spans="1:80">
      <c r="A70" s="259">
        <v>25</v>
      </c>
      <c r="B70" s="260" t="s">
        <v>1432</v>
      </c>
      <c r="C70" s="261" t="s">
        <v>1433</v>
      </c>
      <c r="D70" s="262" t="s">
        <v>181</v>
      </c>
      <c r="E70" s="263">
        <v>1.1509183999999999</v>
      </c>
      <c r="F70" s="263"/>
      <c r="G70" s="264">
        <f>E70*F70</f>
        <v>0</v>
      </c>
      <c r="H70" s="265">
        <v>0</v>
      </c>
      <c r="I70" s="266">
        <f>E70*H70</f>
        <v>0</v>
      </c>
      <c r="J70" s="265"/>
      <c r="K70" s="266">
        <f>E70*J70</f>
        <v>0</v>
      </c>
      <c r="O70" s="258">
        <v>2</v>
      </c>
      <c r="AA70" s="233">
        <v>7</v>
      </c>
      <c r="AB70" s="233">
        <v>1001</v>
      </c>
      <c r="AC70" s="233">
        <v>5</v>
      </c>
      <c r="AZ70" s="233">
        <v>2</v>
      </c>
      <c r="BA70" s="233">
        <f>IF(AZ70=1,G70,0)</f>
        <v>0</v>
      </c>
      <c r="BB70" s="233">
        <f>IF(AZ70=2,G70,0)</f>
        <v>0</v>
      </c>
      <c r="BC70" s="233">
        <f>IF(AZ70=3,G70,0)</f>
        <v>0</v>
      </c>
      <c r="BD70" s="233">
        <f>IF(AZ70=4,G70,0)</f>
        <v>0</v>
      </c>
      <c r="BE70" s="233">
        <f>IF(AZ70=5,G70,0)</f>
        <v>0</v>
      </c>
      <c r="CA70" s="258">
        <v>7</v>
      </c>
      <c r="CB70" s="258">
        <v>1001</v>
      </c>
    </row>
    <row r="71" spans="1:80">
      <c r="A71" s="276"/>
      <c r="B71" s="277" t="s">
        <v>103</v>
      </c>
      <c r="C71" s="278" t="s">
        <v>1423</v>
      </c>
      <c r="D71" s="279"/>
      <c r="E71" s="280"/>
      <c r="F71" s="281"/>
      <c r="G71" s="282">
        <f>SUM(G57:G70)</f>
        <v>0</v>
      </c>
      <c r="H71" s="283"/>
      <c r="I71" s="284">
        <f>SUM(I57:I70)</f>
        <v>1.1509184000000001</v>
      </c>
      <c r="J71" s="283"/>
      <c r="K71" s="284">
        <f>SUM(K57:K70)</f>
        <v>0</v>
      </c>
      <c r="O71" s="258">
        <v>4</v>
      </c>
      <c r="BA71" s="285">
        <f>SUM(BA57:BA70)</f>
        <v>0</v>
      </c>
      <c r="BB71" s="285">
        <f>SUM(BB57:BB70)</f>
        <v>0</v>
      </c>
      <c r="BC71" s="285">
        <f>SUM(BC57:BC70)</f>
        <v>0</v>
      </c>
      <c r="BD71" s="285">
        <f>SUM(BD57:BD70)</f>
        <v>0</v>
      </c>
      <c r="BE71" s="285">
        <f>SUM(BE57:BE70)</f>
        <v>0</v>
      </c>
    </row>
    <row r="72" spans="1:80">
      <c r="A72" s="248" t="s">
        <v>100</v>
      </c>
      <c r="B72" s="249" t="s">
        <v>871</v>
      </c>
      <c r="C72" s="250" t="s">
        <v>872</v>
      </c>
      <c r="D72" s="251"/>
      <c r="E72" s="252"/>
      <c r="F72" s="252"/>
      <c r="G72" s="253"/>
      <c r="H72" s="254"/>
      <c r="I72" s="255"/>
      <c r="J72" s="256"/>
      <c r="K72" s="257"/>
      <c r="O72" s="258">
        <v>1</v>
      </c>
    </row>
    <row r="73" spans="1:80">
      <c r="A73" s="259">
        <v>26</v>
      </c>
      <c r="B73" s="260" t="s">
        <v>1534</v>
      </c>
      <c r="C73" s="261" t="s">
        <v>1535</v>
      </c>
      <c r="D73" s="262" t="s">
        <v>172</v>
      </c>
      <c r="E73" s="263">
        <v>116.02</v>
      </c>
      <c r="F73" s="263"/>
      <c r="G73" s="264">
        <f>E73*F73</f>
        <v>0</v>
      </c>
      <c r="H73" s="265">
        <v>0</v>
      </c>
      <c r="I73" s="266">
        <f>E73*H73</f>
        <v>0</v>
      </c>
      <c r="J73" s="265">
        <v>0</v>
      </c>
      <c r="K73" s="266">
        <f>E73*J73</f>
        <v>0</v>
      </c>
      <c r="O73" s="258">
        <v>2</v>
      </c>
      <c r="AA73" s="233">
        <v>1</v>
      </c>
      <c r="AB73" s="233">
        <v>7</v>
      </c>
      <c r="AC73" s="233">
        <v>7</v>
      </c>
      <c r="AZ73" s="233">
        <v>2</v>
      </c>
      <c r="BA73" s="233">
        <f>IF(AZ73=1,G73,0)</f>
        <v>0</v>
      </c>
      <c r="BB73" s="233">
        <f>IF(AZ73=2,G73,0)</f>
        <v>0</v>
      </c>
      <c r="BC73" s="233">
        <f>IF(AZ73=3,G73,0)</f>
        <v>0</v>
      </c>
      <c r="BD73" s="233">
        <f>IF(AZ73=4,G73,0)</f>
        <v>0</v>
      </c>
      <c r="BE73" s="233">
        <f>IF(AZ73=5,G73,0)</f>
        <v>0</v>
      </c>
      <c r="CA73" s="258">
        <v>1</v>
      </c>
      <c r="CB73" s="258">
        <v>7</v>
      </c>
    </row>
    <row r="74" spans="1:80">
      <c r="A74" s="259">
        <v>27</v>
      </c>
      <c r="B74" s="260" t="s">
        <v>1536</v>
      </c>
      <c r="C74" s="261" t="s">
        <v>1537</v>
      </c>
      <c r="D74" s="262" t="s">
        <v>201</v>
      </c>
      <c r="E74" s="263">
        <v>139.53</v>
      </c>
      <c r="F74" s="263"/>
      <c r="G74" s="264">
        <f>E74*F74</f>
        <v>0</v>
      </c>
      <c r="H74" s="265">
        <v>9.8999999999999999E-4</v>
      </c>
      <c r="I74" s="266">
        <f>E74*H74</f>
        <v>0.1381347</v>
      </c>
      <c r="J74" s="265">
        <v>0</v>
      </c>
      <c r="K74" s="266">
        <f>E74*J74</f>
        <v>0</v>
      </c>
      <c r="O74" s="258">
        <v>2</v>
      </c>
      <c r="AA74" s="233">
        <v>1</v>
      </c>
      <c r="AB74" s="233">
        <v>7</v>
      </c>
      <c r="AC74" s="233">
        <v>7</v>
      </c>
      <c r="AZ74" s="233">
        <v>2</v>
      </c>
      <c r="BA74" s="233">
        <f>IF(AZ74=1,G74,0)</f>
        <v>0</v>
      </c>
      <c r="BB74" s="233">
        <f>IF(AZ74=2,G74,0)</f>
        <v>0</v>
      </c>
      <c r="BC74" s="233">
        <f>IF(AZ74=3,G74,0)</f>
        <v>0</v>
      </c>
      <c r="BD74" s="233">
        <f>IF(AZ74=4,G74,0)</f>
        <v>0</v>
      </c>
      <c r="BE74" s="233">
        <f>IF(AZ74=5,G74,0)</f>
        <v>0</v>
      </c>
      <c r="CA74" s="258">
        <v>1</v>
      </c>
      <c r="CB74" s="258">
        <v>7</v>
      </c>
    </row>
    <row r="75" spans="1:80">
      <c r="A75" s="267"/>
      <c r="B75" s="270"/>
      <c r="C75" s="335" t="s">
        <v>1538</v>
      </c>
      <c r="D75" s="336"/>
      <c r="E75" s="271">
        <v>64.44</v>
      </c>
      <c r="F75" s="272"/>
      <c r="G75" s="273"/>
      <c r="H75" s="274"/>
      <c r="I75" s="268"/>
      <c r="J75" s="275"/>
      <c r="K75" s="268"/>
      <c r="M75" s="269" t="s">
        <v>1538</v>
      </c>
      <c r="O75" s="258"/>
    </row>
    <row r="76" spans="1:80">
      <c r="A76" s="267"/>
      <c r="B76" s="270"/>
      <c r="C76" s="335" t="s">
        <v>1539</v>
      </c>
      <c r="D76" s="336"/>
      <c r="E76" s="271">
        <v>57.24</v>
      </c>
      <c r="F76" s="272"/>
      <c r="G76" s="273"/>
      <c r="H76" s="274"/>
      <c r="I76" s="268"/>
      <c r="J76" s="275"/>
      <c r="K76" s="268"/>
      <c r="M76" s="269" t="s">
        <v>1539</v>
      </c>
      <c r="O76" s="258"/>
    </row>
    <row r="77" spans="1:80">
      <c r="A77" s="267"/>
      <c r="B77" s="270"/>
      <c r="C77" s="335" t="s">
        <v>1540</v>
      </c>
      <c r="D77" s="336"/>
      <c r="E77" s="271">
        <v>17.850000000000001</v>
      </c>
      <c r="F77" s="272"/>
      <c r="G77" s="273"/>
      <c r="H77" s="274"/>
      <c r="I77" s="268"/>
      <c r="J77" s="275"/>
      <c r="K77" s="268"/>
      <c r="M77" s="269" t="s">
        <v>1540</v>
      </c>
      <c r="O77" s="258"/>
    </row>
    <row r="78" spans="1:80">
      <c r="A78" s="259">
        <v>28</v>
      </c>
      <c r="B78" s="260" t="s">
        <v>1541</v>
      </c>
      <c r="C78" s="261" t="s">
        <v>1542</v>
      </c>
      <c r="D78" s="262" t="s">
        <v>201</v>
      </c>
      <c r="E78" s="263">
        <v>34.9</v>
      </c>
      <c r="F78" s="263"/>
      <c r="G78" s="264">
        <f>E78*F78</f>
        <v>0</v>
      </c>
      <c r="H78" s="265">
        <v>9.8999999999999999E-4</v>
      </c>
      <c r="I78" s="266">
        <f>E78*H78</f>
        <v>3.4550999999999998E-2</v>
      </c>
      <c r="J78" s="265">
        <v>0</v>
      </c>
      <c r="K78" s="266">
        <f>E78*J78</f>
        <v>0</v>
      </c>
      <c r="O78" s="258">
        <v>2</v>
      </c>
      <c r="AA78" s="233">
        <v>1</v>
      </c>
      <c r="AB78" s="233">
        <v>7</v>
      </c>
      <c r="AC78" s="233">
        <v>7</v>
      </c>
      <c r="AZ78" s="233">
        <v>2</v>
      </c>
      <c r="BA78" s="233">
        <f>IF(AZ78=1,G78,0)</f>
        <v>0</v>
      </c>
      <c r="BB78" s="233">
        <f>IF(AZ78=2,G78,0)</f>
        <v>0</v>
      </c>
      <c r="BC78" s="233">
        <f>IF(AZ78=3,G78,0)</f>
        <v>0</v>
      </c>
      <c r="BD78" s="233">
        <f>IF(AZ78=4,G78,0)</f>
        <v>0</v>
      </c>
      <c r="BE78" s="233">
        <f>IF(AZ78=5,G78,0)</f>
        <v>0</v>
      </c>
      <c r="CA78" s="258">
        <v>1</v>
      </c>
      <c r="CB78" s="258">
        <v>7</v>
      </c>
    </row>
    <row r="79" spans="1:80">
      <c r="A79" s="267"/>
      <c r="B79" s="270"/>
      <c r="C79" s="335" t="s">
        <v>1543</v>
      </c>
      <c r="D79" s="336"/>
      <c r="E79" s="271">
        <v>34.9</v>
      </c>
      <c r="F79" s="272"/>
      <c r="G79" s="273"/>
      <c r="H79" s="274"/>
      <c r="I79" s="268"/>
      <c r="J79" s="275"/>
      <c r="K79" s="268"/>
      <c r="M79" s="269" t="s">
        <v>1543</v>
      </c>
      <c r="O79" s="258"/>
    </row>
    <row r="80" spans="1:80">
      <c r="A80" s="259">
        <v>29</v>
      </c>
      <c r="B80" s="260" t="s">
        <v>1544</v>
      </c>
      <c r="C80" s="261" t="s">
        <v>1545</v>
      </c>
      <c r="D80" s="262" t="s">
        <v>172</v>
      </c>
      <c r="E80" s="263">
        <v>116.02</v>
      </c>
      <c r="F80" s="263"/>
      <c r="G80" s="264">
        <f>E80*F80</f>
        <v>0</v>
      </c>
      <c r="H80" s="265">
        <v>0</v>
      </c>
      <c r="I80" s="266">
        <f>E80*H80</f>
        <v>0</v>
      </c>
      <c r="J80" s="265">
        <v>0</v>
      </c>
      <c r="K80" s="266">
        <f>E80*J80</f>
        <v>0</v>
      </c>
      <c r="O80" s="258">
        <v>2</v>
      </c>
      <c r="AA80" s="233">
        <v>1</v>
      </c>
      <c r="AB80" s="233">
        <v>7</v>
      </c>
      <c r="AC80" s="233">
        <v>7</v>
      </c>
      <c r="AZ80" s="233">
        <v>2</v>
      </c>
      <c r="BA80" s="233">
        <f>IF(AZ80=1,G80,0)</f>
        <v>0</v>
      </c>
      <c r="BB80" s="233">
        <f>IF(AZ80=2,G80,0)</f>
        <v>0</v>
      </c>
      <c r="BC80" s="233">
        <f>IF(AZ80=3,G80,0)</f>
        <v>0</v>
      </c>
      <c r="BD80" s="233">
        <f>IF(AZ80=4,G80,0)</f>
        <v>0</v>
      </c>
      <c r="BE80" s="233">
        <f>IF(AZ80=5,G80,0)</f>
        <v>0</v>
      </c>
      <c r="CA80" s="258">
        <v>1</v>
      </c>
      <c r="CB80" s="258">
        <v>7</v>
      </c>
    </row>
    <row r="81" spans="1:80">
      <c r="A81" s="267"/>
      <c r="B81" s="270"/>
      <c r="C81" s="335" t="s">
        <v>1546</v>
      </c>
      <c r="D81" s="336"/>
      <c r="E81" s="271">
        <v>49.02</v>
      </c>
      <c r="F81" s="272"/>
      <c r="G81" s="273"/>
      <c r="H81" s="274"/>
      <c r="I81" s="268"/>
      <c r="J81" s="275"/>
      <c r="K81" s="268"/>
      <c r="M81" s="269" t="s">
        <v>1546</v>
      </c>
      <c r="O81" s="258"/>
    </row>
    <row r="82" spans="1:80">
      <c r="A82" s="267"/>
      <c r="B82" s="270"/>
      <c r="C82" s="335" t="s">
        <v>1526</v>
      </c>
      <c r="D82" s="336"/>
      <c r="E82" s="271">
        <v>67</v>
      </c>
      <c r="F82" s="272"/>
      <c r="G82" s="273"/>
      <c r="H82" s="274"/>
      <c r="I82" s="268"/>
      <c r="J82" s="275"/>
      <c r="K82" s="268"/>
      <c r="M82" s="269" t="s">
        <v>1526</v>
      </c>
      <c r="O82" s="258"/>
    </row>
    <row r="83" spans="1:80">
      <c r="A83" s="259">
        <v>30</v>
      </c>
      <c r="B83" s="260" t="s">
        <v>880</v>
      </c>
      <c r="C83" s="261" t="s">
        <v>881</v>
      </c>
      <c r="D83" s="262" t="s">
        <v>157</v>
      </c>
      <c r="E83" s="263">
        <v>6.3708999999999998</v>
      </c>
      <c r="F83" s="263"/>
      <c r="G83" s="264">
        <f>E83*F83</f>
        <v>0</v>
      </c>
      <c r="H83" s="265">
        <v>2.3570000000000001E-2</v>
      </c>
      <c r="I83" s="266">
        <f>E83*H83</f>
        <v>0.15016211299999999</v>
      </c>
      <c r="J83" s="265">
        <v>0</v>
      </c>
      <c r="K83" s="266">
        <f>E83*J83</f>
        <v>0</v>
      </c>
      <c r="O83" s="258">
        <v>2</v>
      </c>
      <c r="AA83" s="233">
        <v>1</v>
      </c>
      <c r="AB83" s="233">
        <v>7</v>
      </c>
      <c r="AC83" s="233">
        <v>7</v>
      </c>
      <c r="AZ83" s="233">
        <v>2</v>
      </c>
      <c r="BA83" s="233">
        <f>IF(AZ83=1,G83,0)</f>
        <v>0</v>
      </c>
      <c r="BB83" s="233">
        <f>IF(AZ83=2,G83,0)</f>
        <v>0</v>
      </c>
      <c r="BC83" s="233">
        <f>IF(AZ83=3,G83,0)</f>
        <v>0</v>
      </c>
      <c r="BD83" s="233">
        <f>IF(AZ83=4,G83,0)</f>
        <v>0</v>
      </c>
      <c r="BE83" s="233">
        <f>IF(AZ83=5,G83,0)</f>
        <v>0</v>
      </c>
      <c r="CA83" s="258">
        <v>1</v>
      </c>
      <c r="CB83" s="258">
        <v>7</v>
      </c>
    </row>
    <row r="84" spans="1:80">
      <c r="A84" s="267"/>
      <c r="B84" s="270"/>
      <c r="C84" s="335" t="s">
        <v>1547</v>
      </c>
      <c r="D84" s="336"/>
      <c r="E84" s="271">
        <v>2.5114999999999998</v>
      </c>
      <c r="F84" s="272"/>
      <c r="G84" s="273"/>
      <c r="H84" s="274"/>
      <c r="I84" s="268"/>
      <c r="J84" s="275"/>
      <c r="K84" s="268"/>
      <c r="M84" s="269" t="s">
        <v>1547</v>
      </c>
      <c r="O84" s="258"/>
    </row>
    <row r="85" spans="1:80">
      <c r="A85" s="267"/>
      <c r="B85" s="270"/>
      <c r="C85" s="335" t="s">
        <v>1548</v>
      </c>
      <c r="D85" s="336"/>
      <c r="E85" s="271">
        <v>1.0749</v>
      </c>
      <c r="F85" s="272"/>
      <c r="G85" s="273"/>
      <c r="H85" s="274"/>
      <c r="I85" s="268"/>
      <c r="J85" s="275"/>
      <c r="K85" s="268"/>
      <c r="M85" s="269" t="s">
        <v>1548</v>
      </c>
      <c r="O85" s="258"/>
    </row>
    <row r="86" spans="1:80">
      <c r="A86" s="267"/>
      <c r="B86" s="270"/>
      <c r="C86" s="335" t="s">
        <v>1549</v>
      </c>
      <c r="D86" s="336"/>
      <c r="E86" s="271">
        <v>2.7845</v>
      </c>
      <c r="F86" s="272"/>
      <c r="G86" s="273"/>
      <c r="H86" s="274"/>
      <c r="I86" s="268"/>
      <c r="J86" s="275"/>
      <c r="K86" s="268"/>
      <c r="M86" s="269" t="s">
        <v>1549</v>
      </c>
      <c r="O86" s="258"/>
    </row>
    <row r="87" spans="1:80">
      <c r="A87" s="259">
        <v>31</v>
      </c>
      <c r="B87" s="260" t="s">
        <v>895</v>
      </c>
      <c r="C87" s="261" t="s">
        <v>896</v>
      </c>
      <c r="D87" s="262" t="s">
        <v>172</v>
      </c>
      <c r="E87" s="263">
        <v>6.3708999999999998</v>
      </c>
      <c r="F87" s="263"/>
      <c r="G87" s="264">
        <f>E87*F87</f>
        <v>0</v>
      </c>
      <c r="H87" s="265">
        <v>4.0000000000000003E-5</v>
      </c>
      <c r="I87" s="266">
        <f>E87*H87</f>
        <v>2.5483600000000004E-4</v>
      </c>
      <c r="J87" s="265">
        <v>0</v>
      </c>
      <c r="K87" s="266">
        <f>E87*J87</f>
        <v>0</v>
      </c>
      <c r="O87" s="258">
        <v>2</v>
      </c>
      <c r="AA87" s="233">
        <v>1</v>
      </c>
      <c r="AB87" s="233">
        <v>7</v>
      </c>
      <c r="AC87" s="233">
        <v>7</v>
      </c>
      <c r="AZ87" s="233">
        <v>2</v>
      </c>
      <c r="BA87" s="233">
        <f>IF(AZ87=1,G87,0)</f>
        <v>0</v>
      </c>
      <c r="BB87" s="233">
        <f>IF(AZ87=2,G87,0)</f>
        <v>0</v>
      </c>
      <c r="BC87" s="233">
        <f>IF(AZ87=3,G87,0)</f>
        <v>0</v>
      </c>
      <c r="BD87" s="233">
        <f>IF(AZ87=4,G87,0)</f>
        <v>0</v>
      </c>
      <c r="BE87" s="233">
        <f>IF(AZ87=5,G87,0)</f>
        <v>0</v>
      </c>
      <c r="CA87" s="258">
        <v>1</v>
      </c>
      <c r="CB87" s="258">
        <v>7</v>
      </c>
    </row>
    <row r="88" spans="1:80">
      <c r="A88" s="259">
        <v>32</v>
      </c>
      <c r="B88" s="260" t="s">
        <v>1550</v>
      </c>
      <c r="C88" s="261" t="s">
        <v>1551</v>
      </c>
      <c r="D88" s="262" t="s">
        <v>229</v>
      </c>
      <c r="E88" s="263">
        <v>28</v>
      </c>
      <c r="F88" s="263"/>
      <c r="G88" s="264">
        <f>E88*F88</f>
        <v>0</v>
      </c>
      <c r="H88" s="265">
        <v>3.0000000000000001E-3</v>
      </c>
      <c r="I88" s="266">
        <f>E88*H88</f>
        <v>8.4000000000000005E-2</v>
      </c>
      <c r="J88" s="265"/>
      <c r="K88" s="266">
        <f>E88*J88</f>
        <v>0</v>
      </c>
      <c r="O88" s="258">
        <v>2</v>
      </c>
      <c r="AA88" s="233">
        <v>12</v>
      </c>
      <c r="AB88" s="233">
        <v>0</v>
      </c>
      <c r="AC88" s="233">
        <v>23</v>
      </c>
      <c r="AZ88" s="233">
        <v>2</v>
      </c>
      <c r="BA88" s="233">
        <f>IF(AZ88=1,G88,0)</f>
        <v>0</v>
      </c>
      <c r="BB88" s="233">
        <f>IF(AZ88=2,G88,0)</f>
        <v>0</v>
      </c>
      <c r="BC88" s="233">
        <f>IF(AZ88=3,G88,0)</f>
        <v>0</v>
      </c>
      <c r="BD88" s="233">
        <f>IF(AZ88=4,G88,0)</f>
        <v>0</v>
      </c>
      <c r="BE88" s="233">
        <f>IF(AZ88=5,G88,0)</f>
        <v>0</v>
      </c>
      <c r="CA88" s="258">
        <v>12</v>
      </c>
      <c r="CB88" s="258">
        <v>0</v>
      </c>
    </row>
    <row r="89" spans="1:80">
      <c r="A89" s="267"/>
      <c r="B89" s="270"/>
      <c r="C89" s="335" t="s">
        <v>1552</v>
      </c>
      <c r="D89" s="336"/>
      <c r="E89" s="271">
        <v>28</v>
      </c>
      <c r="F89" s="272"/>
      <c r="G89" s="273"/>
      <c r="H89" s="274"/>
      <c r="I89" s="268"/>
      <c r="J89" s="275"/>
      <c r="K89" s="268"/>
      <c r="M89" s="269" t="s">
        <v>1552</v>
      </c>
      <c r="O89" s="258"/>
    </row>
    <row r="90" spans="1:80">
      <c r="A90" s="259">
        <v>33</v>
      </c>
      <c r="B90" s="260" t="s">
        <v>1553</v>
      </c>
      <c r="C90" s="261" t="s">
        <v>1554</v>
      </c>
      <c r="D90" s="262" t="s">
        <v>157</v>
      </c>
      <c r="E90" s="263">
        <v>2.9237000000000002</v>
      </c>
      <c r="F90" s="263"/>
      <c r="G90" s="264">
        <f>E90*F90</f>
        <v>0</v>
      </c>
      <c r="H90" s="265">
        <v>0.55000000000000004</v>
      </c>
      <c r="I90" s="266">
        <f>E90*H90</f>
        <v>1.6080350000000003</v>
      </c>
      <c r="J90" s="265"/>
      <c r="K90" s="266">
        <f>E90*J90</f>
        <v>0</v>
      </c>
      <c r="O90" s="258">
        <v>2</v>
      </c>
      <c r="AA90" s="233">
        <v>3</v>
      </c>
      <c r="AB90" s="233">
        <v>7</v>
      </c>
      <c r="AC90" s="233">
        <v>60512540</v>
      </c>
      <c r="AZ90" s="233">
        <v>2</v>
      </c>
      <c r="BA90" s="233">
        <f>IF(AZ90=1,G90,0)</f>
        <v>0</v>
      </c>
      <c r="BB90" s="233">
        <f>IF(AZ90=2,G90,0)</f>
        <v>0</v>
      </c>
      <c r="BC90" s="233">
        <f>IF(AZ90=3,G90,0)</f>
        <v>0</v>
      </c>
      <c r="BD90" s="233">
        <f>IF(AZ90=4,G90,0)</f>
        <v>0</v>
      </c>
      <c r="BE90" s="233">
        <f>IF(AZ90=5,G90,0)</f>
        <v>0</v>
      </c>
      <c r="CA90" s="258">
        <v>3</v>
      </c>
      <c r="CB90" s="258">
        <v>7</v>
      </c>
    </row>
    <row r="91" spans="1:80">
      <c r="A91" s="267"/>
      <c r="B91" s="270"/>
      <c r="C91" s="335" t="s">
        <v>1555</v>
      </c>
      <c r="D91" s="336"/>
      <c r="E91" s="271">
        <v>2.7845</v>
      </c>
      <c r="F91" s="272"/>
      <c r="G91" s="273"/>
      <c r="H91" s="274"/>
      <c r="I91" s="268"/>
      <c r="J91" s="275"/>
      <c r="K91" s="268"/>
      <c r="M91" s="269" t="s">
        <v>1555</v>
      </c>
      <c r="O91" s="258"/>
    </row>
    <row r="92" spans="1:80">
      <c r="A92" s="267"/>
      <c r="B92" s="270"/>
      <c r="C92" s="335" t="s">
        <v>1556</v>
      </c>
      <c r="D92" s="336"/>
      <c r="E92" s="271">
        <v>0.13919999999999999</v>
      </c>
      <c r="F92" s="272"/>
      <c r="G92" s="273"/>
      <c r="H92" s="274"/>
      <c r="I92" s="268"/>
      <c r="J92" s="275"/>
      <c r="K92" s="268"/>
      <c r="M92" s="269" t="s">
        <v>1556</v>
      </c>
      <c r="O92" s="258"/>
    </row>
    <row r="93" spans="1:80">
      <c r="A93" s="259">
        <v>34</v>
      </c>
      <c r="B93" s="260" t="s">
        <v>1557</v>
      </c>
      <c r="C93" s="261" t="s">
        <v>1558</v>
      </c>
      <c r="D93" s="262" t="s">
        <v>157</v>
      </c>
      <c r="E93" s="263">
        <v>2.6873</v>
      </c>
      <c r="F93" s="263"/>
      <c r="G93" s="264">
        <f>E93*F93</f>
        <v>0</v>
      </c>
      <c r="H93" s="265">
        <v>0.55000000000000004</v>
      </c>
      <c r="I93" s="266">
        <f>E93*H93</f>
        <v>1.4780150000000001</v>
      </c>
      <c r="J93" s="265"/>
      <c r="K93" s="266">
        <f>E93*J93</f>
        <v>0</v>
      </c>
      <c r="O93" s="258">
        <v>2</v>
      </c>
      <c r="AA93" s="233">
        <v>3</v>
      </c>
      <c r="AB93" s="233">
        <v>7</v>
      </c>
      <c r="AC93" s="233">
        <v>60515224</v>
      </c>
      <c r="AZ93" s="233">
        <v>2</v>
      </c>
      <c r="BA93" s="233">
        <f>IF(AZ93=1,G93,0)</f>
        <v>0</v>
      </c>
      <c r="BB93" s="233">
        <f>IF(AZ93=2,G93,0)</f>
        <v>0</v>
      </c>
      <c r="BC93" s="233">
        <f>IF(AZ93=3,G93,0)</f>
        <v>0</v>
      </c>
      <c r="BD93" s="233">
        <f>IF(AZ93=4,G93,0)</f>
        <v>0</v>
      </c>
      <c r="BE93" s="233">
        <f>IF(AZ93=5,G93,0)</f>
        <v>0</v>
      </c>
      <c r="CA93" s="258">
        <v>3</v>
      </c>
      <c r="CB93" s="258">
        <v>7</v>
      </c>
    </row>
    <row r="94" spans="1:80">
      <c r="A94" s="267"/>
      <c r="B94" s="270"/>
      <c r="C94" s="335" t="s">
        <v>1547</v>
      </c>
      <c r="D94" s="336"/>
      <c r="E94" s="271">
        <v>2.5114999999999998</v>
      </c>
      <c r="F94" s="272"/>
      <c r="G94" s="273"/>
      <c r="H94" s="274"/>
      <c r="I94" s="268"/>
      <c r="J94" s="275"/>
      <c r="K94" s="268"/>
      <c r="M94" s="269" t="s">
        <v>1547</v>
      </c>
      <c r="O94" s="258"/>
    </row>
    <row r="95" spans="1:80">
      <c r="A95" s="267"/>
      <c r="B95" s="270"/>
      <c r="C95" s="335" t="s">
        <v>1559</v>
      </c>
      <c r="D95" s="336"/>
      <c r="E95" s="271">
        <v>0.17580000000000001</v>
      </c>
      <c r="F95" s="272"/>
      <c r="G95" s="273"/>
      <c r="H95" s="274"/>
      <c r="I95" s="268"/>
      <c r="J95" s="275"/>
      <c r="K95" s="268"/>
      <c r="M95" s="269" t="s">
        <v>1559</v>
      </c>
      <c r="O95" s="258"/>
    </row>
    <row r="96" spans="1:80">
      <c r="A96" s="259">
        <v>35</v>
      </c>
      <c r="B96" s="260" t="s">
        <v>1560</v>
      </c>
      <c r="C96" s="261" t="s">
        <v>1561</v>
      </c>
      <c r="D96" s="262" t="s">
        <v>157</v>
      </c>
      <c r="E96" s="263">
        <v>1.1501999999999999</v>
      </c>
      <c r="F96" s="263"/>
      <c r="G96" s="264">
        <f>E96*F96</f>
        <v>0</v>
      </c>
      <c r="H96" s="265">
        <v>0.55000000000000004</v>
      </c>
      <c r="I96" s="266">
        <f>E96*H96</f>
        <v>0.63261000000000001</v>
      </c>
      <c r="J96" s="265"/>
      <c r="K96" s="266">
        <f>E96*J96</f>
        <v>0</v>
      </c>
      <c r="O96" s="258">
        <v>2</v>
      </c>
      <c r="AA96" s="233">
        <v>3</v>
      </c>
      <c r="AB96" s="233">
        <v>7</v>
      </c>
      <c r="AC96" s="233">
        <v>60515524</v>
      </c>
      <c r="AZ96" s="233">
        <v>2</v>
      </c>
      <c r="BA96" s="233">
        <f>IF(AZ96=1,G96,0)</f>
        <v>0</v>
      </c>
      <c r="BB96" s="233">
        <f>IF(AZ96=2,G96,0)</f>
        <v>0</v>
      </c>
      <c r="BC96" s="233">
        <f>IF(AZ96=3,G96,0)</f>
        <v>0</v>
      </c>
      <c r="BD96" s="233">
        <f>IF(AZ96=4,G96,0)</f>
        <v>0</v>
      </c>
      <c r="BE96" s="233">
        <f>IF(AZ96=5,G96,0)</f>
        <v>0</v>
      </c>
      <c r="CA96" s="258">
        <v>3</v>
      </c>
      <c r="CB96" s="258">
        <v>7</v>
      </c>
    </row>
    <row r="97" spans="1:80">
      <c r="A97" s="267"/>
      <c r="B97" s="270"/>
      <c r="C97" s="335" t="s">
        <v>1548</v>
      </c>
      <c r="D97" s="336"/>
      <c r="E97" s="271">
        <v>1.0749</v>
      </c>
      <c r="F97" s="272"/>
      <c r="G97" s="273"/>
      <c r="H97" s="274"/>
      <c r="I97" s="268"/>
      <c r="J97" s="275"/>
      <c r="K97" s="268"/>
      <c r="M97" s="269" t="s">
        <v>1548</v>
      </c>
      <c r="O97" s="258"/>
    </row>
    <row r="98" spans="1:80">
      <c r="A98" s="267"/>
      <c r="B98" s="270"/>
      <c r="C98" s="335" t="s">
        <v>1562</v>
      </c>
      <c r="D98" s="336"/>
      <c r="E98" s="271">
        <v>7.5200000000000003E-2</v>
      </c>
      <c r="F98" s="272"/>
      <c r="G98" s="273"/>
      <c r="H98" s="274"/>
      <c r="I98" s="268"/>
      <c r="J98" s="275"/>
      <c r="K98" s="268"/>
      <c r="M98" s="269" t="s">
        <v>1562</v>
      </c>
      <c r="O98" s="258"/>
    </row>
    <row r="99" spans="1:80">
      <c r="A99" s="259">
        <v>36</v>
      </c>
      <c r="B99" s="260" t="s">
        <v>914</v>
      </c>
      <c r="C99" s="261" t="s">
        <v>915</v>
      </c>
      <c r="D99" s="262" t="s">
        <v>181</v>
      </c>
      <c r="E99" s="263">
        <v>4.1257626490000003</v>
      </c>
      <c r="F99" s="263"/>
      <c r="G99" s="264">
        <f>E99*F99</f>
        <v>0</v>
      </c>
      <c r="H99" s="265">
        <v>0</v>
      </c>
      <c r="I99" s="266">
        <f>E99*H99</f>
        <v>0</v>
      </c>
      <c r="J99" s="265"/>
      <c r="K99" s="266">
        <f>E99*J99</f>
        <v>0</v>
      </c>
      <c r="O99" s="258">
        <v>2</v>
      </c>
      <c r="AA99" s="233">
        <v>7</v>
      </c>
      <c r="AB99" s="233">
        <v>1001</v>
      </c>
      <c r="AC99" s="233">
        <v>5</v>
      </c>
      <c r="AZ99" s="233">
        <v>2</v>
      </c>
      <c r="BA99" s="233">
        <f>IF(AZ99=1,G99,0)</f>
        <v>0</v>
      </c>
      <c r="BB99" s="233">
        <f>IF(AZ99=2,G99,0)</f>
        <v>0</v>
      </c>
      <c r="BC99" s="233">
        <f>IF(AZ99=3,G99,0)</f>
        <v>0</v>
      </c>
      <c r="BD99" s="233">
        <f>IF(AZ99=4,G99,0)</f>
        <v>0</v>
      </c>
      <c r="BE99" s="233">
        <f>IF(AZ99=5,G99,0)</f>
        <v>0</v>
      </c>
      <c r="CA99" s="258">
        <v>7</v>
      </c>
      <c r="CB99" s="258">
        <v>1001</v>
      </c>
    </row>
    <row r="100" spans="1:80">
      <c r="A100" s="276"/>
      <c r="B100" s="277" t="s">
        <v>103</v>
      </c>
      <c r="C100" s="278" t="s">
        <v>873</v>
      </c>
      <c r="D100" s="279"/>
      <c r="E100" s="280"/>
      <c r="F100" s="281"/>
      <c r="G100" s="282">
        <f>SUM(G72:G99)</f>
        <v>0</v>
      </c>
      <c r="H100" s="283"/>
      <c r="I100" s="284">
        <f>SUM(I72:I99)</f>
        <v>4.1257626490000003</v>
      </c>
      <c r="J100" s="283"/>
      <c r="K100" s="284">
        <f>SUM(K72:K99)</f>
        <v>0</v>
      </c>
      <c r="O100" s="258">
        <v>4</v>
      </c>
      <c r="BA100" s="285">
        <f>SUM(BA72:BA99)</f>
        <v>0</v>
      </c>
      <c r="BB100" s="285">
        <f>SUM(BB72:BB99)</f>
        <v>0</v>
      </c>
      <c r="BC100" s="285">
        <f>SUM(BC72:BC99)</f>
        <v>0</v>
      </c>
      <c r="BD100" s="285">
        <f>SUM(BD72:BD99)</f>
        <v>0</v>
      </c>
      <c r="BE100" s="285">
        <f>SUM(BE72:BE99)</f>
        <v>0</v>
      </c>
    </row>
    <row r="101" spans="1:80">
      <c r="A101" s="248" t="s">
        <v>100</v>
      </c>
      <c r="B101" s="249" t="s">
        <v>916</v>
      </c>
      <c r="C101" s="250" t="s">
        <v>917</v>
      </c>
      <c r="D101" s="251"/>
      <c r="E101" s="252"/>
      <c r="F101" s="252"/>
      <c r="G101" s="253"/>
      <c r="H101" s="254"/>
      <c r="I101" s="255"/>
      <c r="J101" s="256"/>
      <c r="K101" s="257"/>
      <c r="O101" s="258">
        <v>1</v>
      </c>
    </row>
    <row r="102" spans="1:80">
      <c r="A102" s="259">
        <v>37</v>
      </c>
      <c r="B102" s="260" t="s">
        <v>928</v>
      </c>
      <c r="C102" s="261" t="s">
        <v>929</v>
      </c>
      <c r="D102" s="262" t="s">
        <v>201</v>
      </c>
      <c r="E102" s="263">
        <v>10.5</v>
      </c>
      <c r="F102" s="263"/>
      <c r="G102" s="264">
        <f>E102*F102</f>
        <v>0</v>
      </c>
      <c r="H102" s="265">
        <v>3.0799999999999998E-3</v>
      </c>
      <c r="I102" s="266">
        <f>E102*H102</f>
        <v>3.2340000000000001E-2</v>
      </c>
      <c r="J102" s="265">
        <v>0</v>
      </c>
      <c r="K102" s="266">
        <f>E102*J102</f>
        <v>0</v>
      </c>
      <c r="O102" s="258">
        <v>2</v>
      </c>
      <c r="AA102" s="233">
        <v>1</v>
      </c>
      <c r="AB102" s="233">
        <v>7</v>
      </c>
      <c r="AC102" s="233">
        <v>7</v>
      </c>
      <c r="AZ102" s="233">
        <v>2</v>
      </c>
      <c r="BA102" s="233">
        <f>IF(AZ102=1,G102,0)</f>
        <v>0</v>
      </c>
      <c r="BB102" s="233">
        <f>IF(AZ102=2,G102,0)</f>
        <v>0</v>
      </c>
      <c r="BC102" s="233">
        <f>IF(AZ102=3,G102,0)</f>
        <v>0</v>
      </c>
      <c r="BD102" s="233">
        <f>IF(AZ102=4,G102,0)</f>
        <v>0</v>
      </c>
      <c r="BE102" s="233">
        <f>IF(AZ102=5,G102,0)</f>
        <v>0</v>
      </c>
      <c r="CA102" s="258">
        <v>1</v>
      </c>
      <c r="CB102" s="258">
        <v>7</v>
      </c>
    </row>
    <row r="103" spans="1:80">
      <c r="A103" s="267"/>
      <c r="B103" s="270"/>
      <c r="C103" s="335" t="s">
        <v>1563</v>
      </c>
      <c r="D103" s="336"/>
      <c r="E103" s="271">
        <v>10.5</v>
      </c>
      <c r="F103" s="272"/>
      <c r="G103" s="273"/>
      <c r="H103" s="274"/>
      <c r="I103" s="268"/>
      <c r="J103" s="275"/>
      <c r="K103" s="268"/>
      <c r="M103" s="269" t="s">
        <v>1563</v>
      </c>
      <c r="O103" s="258"/>
    </row>
    <row r="104" spans="1:80">
      <c r="A104" s="259">
        <v>38</v>
      </c>
      <c r="B104" s="260" t="s">
        <v>1435</v>
      </c>
      <c r="C104" s="261" t="s">
        <v>1436</v>
      </c>
      <c r="D104" s="262" t="s">
        <v>229</v>
      </c>
      <c r="E104" s="263">
        <v>13</v>
      </c>
      <c r="F104" s="263"/>
      <c r="G104" s="264">
        <f>E104*F104</f>
        <v>0</v>
      </c>
      <c r="H104" s="265">
        <v>5.0000000000000002E-5</v>
      </c>
      <c r="I104" s="266">
        <f>E104*H104</f>
        <v>6.5000000000000008E-4</v>
      </c>
      <c r="J104" s="265">
        <v>0</v>
      </c>
      <c r="K104" s="266">
        <f>E104*J104</f>
        <v>0</v>
      </c>
      <c r="O104" s="258">
        <v>2</v>
      </c>
      <c r="AA104" s="233">
        <v>1</v>
      </c>
      <c r="AB104" s="233">
        <v>7</v>
      </c>
      <c r="AC104" s="233">
        <v>7</v>
      </c>
      <c r="AZ104" s="233">
        <v>2</v>
      </c>
      <c r="BA104" s="233">
        <f>IF(AZ104=1,G104,0)</f>
        <v>0</v>
      </c>
      <c r="BB104" s="233">
        <f>IF(AZ104=2,G104,0)</f>
        <v>0</v>
      </c>
      <c r="BC104" s="233">
        <f>IF(AZ104=3,G104,0)</f>
        <v>0</v>
      </c>
      <c r="BD104" s="233">
        <f>IF(AZ104=4,G104,0)</f>
        <v>0</v>
      </c>
      <c r="BE104" s="233">
        <f>IF(AZ104=5,G104,0)</f>
        <v>0</v>
      </c>
      <c r="CA104" s="258">
        <v>1</v>
      </c>
      <c r="CB104" s="258">
        <v>7</v>
      </c>
    </row>
    <row r="105" spans="1:80">
      <c r="A105" s="267"/>
      <c r="B105" s="270"/>
      <c r="C105" s="335" t="s">
        <v>1564</v>
      </c>
      <c r="D105" s="336"/>
      <c r="E105" s="271">
        <v>13</v>
      </c>
      <c r="F105" s="272"/>
      <c r="G105" s="273"/>
      <c r="H105" s="274"/>
      <c r="I105" s="268"/>
      <c r="J105" s="275"/>
      <c r="K105" s="268"/>
      <c r="M105" s="269" t="s">
        <v>1564</v>
      </c>
      <c r="O105" s="258"/>
    </row>
    <row r="106" spans="1:80">
      <c r="A106" s="259">
        <v>39</v>
      </c>
      <c r="B106" s="260" t="s">
        <v>1437</v>
      </c>
      <c r="C106" s="261" t="s">
        <v>1438</v>
      </c>
      <c r="D106" s="262" t="s">
        <v>229</v>
      </c>
      <c r="E106" s="263">
        <v>4</v>
      </c>
      <c r="F106" s="263"/>
      <c r="G106" s="264">
        <f>E106*F106</f>
        <v>0</v>
      </c>
      <c r="H106" s="265">
        <v>5.0000000000000002E-5</v>
      </c>
      <c r="I106" s="266">
        <f>E106*H106</f>
        <v>2.0000000000000001E-4</v>
      </c>
      <c r="J106" s="265">
        <v>0</v>
      </c>
      <c r="K106" s="266">
        <f>E106*J106</f>
        <v>0</v>
      </c>
      <c r="O106" s="258">
        <v>2</v>
      </c>
      <c r="AA106" s="233">
        <v>1</v>
      </c>
      <c r="AB106" s="233">
        <v>7</v>
      </c>
      <c r="AC106" s="233">
        <v>7</v>
      </c>
      <c r="AZ106" s="233">
        <v>2</v>
      </c>
      <c r="BA106" s="233">
        <f>IF(AZ106=1,G106,0)</f>
        <v>0</v>
      </c>
      <c r="BB106" s="233">
        <f>IF(AZ106=2,G106,0)</f>
        <v>0</v>
      </c>
      <c r="BC106" s="233">
        <f>IF(AZ106=3,G106,0)</f>
        <v>0</v>
      </c>
      <c r="BD106" s="233">
        <f>IF(AZ106=4,G106,0)</f>
        <v>0</v>
      </c>
      <c r="BE106" s="233">
        <f>IF(AZ106=5,G106,0)</f>
        <v>0</v>
      </c>
      <c r="CA106" s="258">
        <v>1</v>
      </c>
      <c r="CB106" s="258">
        <v>7</v>
      </c>
    </row>
    <row r="107" spans="1:80">
      <c r="A107" s="267"/>
      <c r="B107" s="270"/>
      <c r="C107" s="335" t="s">
        <v>1565</v>
      </c>
      <c r="D107" s="336"/>
      <c r="E107" s="271">
        <v>4</v>
      </c>
      <c r="F107" s="272"/>
      <c r="G107" s="273"/>
      <c r="H107" s="274"/>
      <c r="I107" s="268"/>
      <c r="J107" s="275"/>
      <c r="K107" s="268"/>
      <c r="M107" s="269" t="s">
        <v>1565</v>
      </c>
      <c r="O107" s="258"/>
    </row>
    <row r="108" spans="1:80">
      <c r="A108" s="259">
        <v>40</v>
      </c>
      <c r="B108" s="260" t="s">
        <v>938</v>
      </c>
      <c r="C108" s="261" t="s">
        <v>939</v>
      </c>
      <c r="D108" s="262" t="s">
        <v>229</v>
      </c>
      <c r="E108" s="263">
        <v>2</v>
      </c>
      <c r="F108" s="263"/>
      <c r="G108" s="264">
        <f>E108*F108</f>
        <v>0</v>
      </c>
      <c r="H108" s="265">
        <v>1.65E-3</v>
      </c>
      <c r="I108" s="266">
        <f>E108*H108</f>
        <v>3.3E-3</v>
      </c>
      <c r="J108" s="265">
        <v>0</v>
      </c>
      <c r="K108" s="266">
        <f>E108*J108</f>
        <v>0</v>
      </c>
      <c r="O108" s="258">
        <v>2</v>
      </c>
      <c r="AA108" s="233">
        <v>1</v>
      </c>
      <c r="AB108" s="233">
        <v>7</v>
      </c>
      <c r="AC108" s="233">
        <v>7</v>
      </c>
      <c r="AZ108" s="233">
        <v>2</v>
      </c>
      <c r="BA108" s="233">
        <f>IF(AZ108=1,G108,0)</f>
        <v>0</v>
      </c>
      <c r="BB108" s="233">
        <f>IF(AZ108=2,G108,0)</f>
        <v>0</v>
      </c>
      <c r="BC108" s="233">
        <f>IF(AZ108=3,G108,0)</f>
        <v>0</v>
      </c>
      <c r="BD108" s="233">
        <f>IF(AZ108=4,G108,0)</f>
        <v>0</v>
      </c>
      <c r="BE108" s="233">
        <f>IF(AZ108=5,G108,0)</f>
        <v>0</v>
      </c>
      <c r="CA108" s="258">
        <v>1</v>
      </c>
      <c r="CB108" s="258">
        <v>7</v>
      </c>
    </row>
    <row r="109" spans="1:80">
      <c r="A109" s="267"/>
      <c r="B109" s="270"/>
      <c r="C109" s="335" t="s">
        <v>1566</v>
      </c>
      <c r="D109" s="336"/>
      <c r="E109" s="271">
        <v>2</v>
      </c>
      <c r="F109" s="272"/>
      <c r="G109" s="273"/>
      <c r="H109" s="274"/>
      <c r="I109" s="268"/>
      <c r="J109" s="275"/>
      <c r="K109" s="268"/>
      <c r="M109" s="269" t="s">
        <v>1566</v>
      </c>
      <c r="O109" s="258"/>
    </row>
    <row r="110" spans="1:80">
      <c r="A110" s="259">
        <v>41</v>
      </c>
      <c r="B110" s="260" t="s">
        <v>1445</v>
      </c>
      <c r="C110" s="261" t="s">
        <v>1446</v>
      </c>
      <c r="D110" s="262" t="s">
        <v>201</v>
      </c>
      <c r="E110" s="263">
        <v>10.5</v>
      </c>
      <c r="F110" s="263"/>
      <c r="G110" s="264">
        <f>E110*F110</f>
        <v>0</v>
      </c>
      <c r="H110" s="265">
        <v>5.5999999999999995E-4</v>
      </c>
      <c r="I110" s="266">
        <f>E110*H110</f>
        <v>5.8799999999999998E-3</v>
      </c>
      <c r="J110" s="265">
        <v>0</v>
      </c>
      <c r="K110" s="266">
        <f>E110*J110</f>
        <v>0</v>
      </c>
      <c r="O110" s="258">
        <v>2</v>
      </c>
      <c r="AA110" s="233">
        <v>1</v>
      </c>
      <c r="AB110" s="233">
        <v>7</v>
      </c>
      <c r="AC110" s="233">
        <v>7</v>
      </c>
      <c r="AZ110" s="233">
        <v>2</v>
      </c>
      <c r="BA110" s="233">
        <f>IF(AZ110=1,G110,0)</f>
        <v>0</v>
      </c>
      <c r="BB110" s="233">
        <f>IF(AZ110=2,G110,0)</f>
        <v>0</v>
      </c>
      <c r="BC110" s="233">
        <f>IF(AZ110=3,G110,0)</f>
        <v>0</v>
      </c>
      <c r="BD110" s="233">
        <f>IF(AZ110=4,G110,0)</f>
        <v>0</v>
      </c>
      <c r="BE110" s="233">
        <f>IF(AZ110=5,G110,0)</f>
        <v>0</v>
      </c>
      <c r="CA110" s="258">
        <v>1</v>
      </c>
      <c r="CB110" s="258">
        <v>7</v>
      </c>
    </row>
    <row r="111" spans="1:80">
      <c r="A111" s="267"/>
      <c r="B111" s="270"/>
      <c r="C111" s="335" t="s">
        <v>1567</v>
      </c>
      <c r="D111" s="336"/>
      <c r="E111" s="271">
        <v>10.5</v>
      </c>
      <c r="F111" s="272"/>
      <c r="G111" s="273"/>
      <c r="H111" s="274"/>
      <c r="I111" s="268"/>
      <c r="J111" s="275"/>
      <c r="K111" s="268"/>
      <c r="M111" s="269" t="s">
        <v>1567</v>
      </c>
      <c r="O111" s="258"/>
    </row>
    <row r="112" spans="1:80">
      <c r="A112" s="259">
        <v>42</v>
      </c>
      <c r="B112" s="260" t="s">
        <v>948</v>
      </c>
      <c r="C112" s="261" t="s">
        <v>949</v>
      </c>
      <c r="D112" s="262" t="s">
        <v>201</v>
      </c>
      <c r="E112" s="263">
        <v>7.5</v>
      </c>
      <c r="F112" s="263"/>
      <c r="G112" s="264">
        <f>E112*F112</f>
        <v>0</v>
      </c>
      <c r="H112" s="265">
        <v>3.0999999999999999E-3</v>
      </c>
      <c r="I112" s="266">
        <f>E112*H112</f>
        <v>2.325E-2</v>
      </c>
      <c r="J112" s="265">
        <v>0</v>
      </c>
      <c r="K112" s="266">
        <f>E112*J112</f>
        <v>0</v>
      </c>
      <c r="O112" s="258">
        <v>2</v>
      </c>
      <c r="AA112" s="233">
        <v>1</v>
      </c>
      <c r="AB112" s="233">
        <v>7</v>
      </c>
      <c r="AC112" s="233">
        <v>7</v>
      </c>
      <c r="AZ112" s="233">
        <v>2</v>
      </c>
      <c r="BA112" s="233">
        <f>IF(AZ112=1,G112,0)</f>
        <v>0</v>
      </c>
      <c r="BB112" s="233">
        <f>IF(AZ112=2,G112,0)</f>
        <v>0</v>
      </c>
      <c r="BC112" s="233">
        <f>IF(AZ112=3,G112,0)</f>
        <v>0</v>
      </c>
      <c r="BD112" s="233">
        <f>IF(AZ112=4,G112,0)</f>
        <v>0</v>
      </c>
      <c r="BE112" s="233">
        <f>IF(AZ112=5,G112,0)</f>
        <v>0</v>
      </c>
      <c r="CA112" s="258">
        <v>1</v>
      </c>
      <c r="CB112" s="258">
        <v>7</v>
      </c>
    </row>
    <row r="113" spans="1:80">
      <c r="A113" s="267"/>
      <c r="B113" s="270"/>
      <c r="C113" s="335" t="s">
        <v>1568</v>
      </c>
      <c r="D113" s="336"/>
      <c r="E113" s="271">
        <v>7.5</v>
      </c>
      <c r="F113" s="272"/>
      <c r="G113" s="273"/>
      <c r="H113" s="274"/>
      <c r="I113" s="268"/>
      <c r="J113" s="275"/>
      <c r="K113" s="268"/>
      <c r="M113" s="269" t="s">
        <v>1568</v>
      </c>
      <c r="O113" s="258"/>
    </row>
    <row r="114" spans="1:80">
      <c r="A114" s="259">
        <v>43</v>
      </c>
      <c r="B114" s="260" t="s">
        <v>1452</v>
      </c>
      <c r="C114" s="261" t="s">
        <v>1453</v>
      </c>
      <c r="D114" s="262" t="s">
        <v>229</v>
      </c>
      <c r="E114" s="263">
        <v>7</v>
      </c>
      <c r="F114" s="263"/>
      <c r="G114" s="264">
        <f>E114*F114</f>
        <v>0</v>
      </c>
      <c r="H114" s="265">
        <v>5.2999999999999998E-4</v>
      </c>
      <c r="I114" s="266">
        <f>E114*H114</f>
        <v>3.7099999999999998E-3</v>
      </c>
      <c r="J114" s="265">
        <v>0</v>
      </c>
      <c r="K114" s="266">
        <f>E114*J114</f>
        <v>0</v>
      </c>
      <c r="O114" s="258">
        <v>2</v>
      </c>
      <c r="AA114" s="233">
        <v>1</v>
      </c>
      <c r="AB114" s="233">
        <v>7</v>
      </c>
      <c r="AC114" s="233">
        <v>7</v>
      </c>
      <c r="AZ114" s="233">
        <v>2</v>
      </c>
      <c r="BA114" s="233">
        <f>IF(AZ114=1,G114,0)</f>
        <v>0</v>
      </c>
      <c r="BB114" s="233">
        <f>IF(AZ114=2,G114,0)</f>
        <v>0</v>
      </c>
      <c r="BC114" s="233">
        <f>IF(AZ114=3,G114,0)</f>
        <v>0</v>
      </c>
      <c r="BD114" s="233">
        <f>IF(AZ114=4,G114,0)</f>
        <v>0</v>
      </c>
      <c r="BE114" s="233">
        <f>IF(AZ114=5,G114,0)</f>
        <v>0</v>
      </c>
      <c r="CA114" s="258">
        <v>1</v>
      </c>
      <c r="CB114" s="258">
        <v>7</v>
      </c>
    </row>
    <row r="115" spans="1:80">
      <c r="A115" s="267"/>
      <c r="B115" s="270"/>
      <c r="C115" s="335" t="s">
        <v>1569</v>
      </c>
      <c r="D115" s="336"/>
      <c r="E115" s="271">
        <v>7</v>
      </c>
      <c r="F115" s="272"/>
      <c r="G115" s="273"/>
      <c r="H115" s="274"/>
      <c r="I115" s="268"/>
      <c r="J115" s="275"/>
      <c r="K115" s="268"/>
      <c r="M115" s="269" t="s">
        <v>1569</v>
      </c>
      <c r="O115" s="258"/>
    </row>
    <row r="116" spans="1:80">
      <c r="A116" s="259">
        <v>44</v>
      </c>
      <c r="B116" s="260" t="s">
        <v>1570</v>
      </c>
      <c r="C116" s="261" t="s">
        <v>1571</v>
      </c>
      <c r="D116" s="262" t="s">
        <v>229</v>
      </c>
      <c r="E116" s="263">
        <v>4</v>
      </c>
      <c r="F116" s="263"/>
      <c r="G116" s="264">
        <f>E116*F116</f>
        <v>0</v>
      </c>
      <c r="H116" s="265">
        <v>5.0000000000000002E-5</v>
      </c>
      <c r="I116" s="266">
        <f>E116*H116</f>
        <v>2.0000000000000001E-4</v>
      </c>
      <c r="J116" s="265">
        <v>0</v>
      </c>
      <c r="K116" s="266">
        <f>E116*J116</f>
        <v>0</v>
      </c>
      <c r="O116" s="258">
        <v>2</v>
      </c>
      <c r="AA116" s="233">
        <v>1</v>
      </c>
      <c r="AB116" s="233">
        <v>7</v>
      </c>
      <c r="AC116" s="233">
        <v>7</v>
      </c>
      <c r="AZ116" s="233">
        <v>2</v>
      </c>
      <c r="BA116" s="233">
        <f>IF(AZ116=1,G116,0)</f>
        <v>0</v>
      </c>
      <c r="BB116" s="233">
        <f>IF(AZ116=2,G116,0)</f>
        <v>0</v>
      </c>
      <c r="BC116" s="233">
        <f>IF(AZ116=3,G116,0)</f>
        <v>0</v>
      </c>
      <c r="BD116" s="233">
        <f>IF(AZ116=4,G116,0)</f>
        <v>0</v>
      </c>
      <c r="BE116" s="233">
        <f>IF(AZ116=5,G116,0)</f>
        <v>0</v>
      </c>
      <c r="CA116" s="258">
        <v>1</v>
      </c>
      <c r="CB116" s="258">
        <v>7</v>
      </c>
    </row>
    <row r="117" spans="1:80">
      <c r="A117" s="267"/>
      <c r="B117" s="270"/>
      <c r="C117" s="335" t="s">
        <v>1572</v>
      </c>
      <c r="D117" s="336"/>
      <c r="E117" s="271">
        <v>4</v>
      </c>
      <c r="F117" s="272"/>
      <c r="G117" s="273"/>
      <c r="H117" s="274"/>
      <c r="I117" s="268"/>
      <c r="J117" s="275"/>
      <c r="K117" s="268"/>
      <c r="M117" s="269" t="s">
        <v>1572</v>
      </c>
      <c r="O117" s="258"/>
    </row>
    <row r="118" spans="1:80">
      <c r="A118" s="259">
        <v>45</v>
      </c>
      <c r="B118" s="260" t="s">
        <v>1573</v>
      </c>
      <c r="C118" s="261" t="s">
        <v>1574</v>
      </c>
      <c r="D118" s="262" t="s">
        <v>201</v>
      </c>
      <c r="E118" s="263">
        <v>27.09</v>
      </c>
      <c r="F118" s="263"/>
      <c r="G118" s="264">
        <f>E118*F118</f>
        <v>0</v>
      </c>
      <c r="H118" s="265">
        <v>5.5999999999999995E-4</v>
      </c>
      <c r="I118" s="266">
        <f>E118*H118</f>
        <v>1.5170399999999999E-2</v>
      </c>
      <c r="J118" s="265">
        <v>0</v>
      </c>
      <c r="K118" s="266">
        <f>E118*J118</f>
        <v>0</v>
      </c>
      <c r="O118" s="258">
        <v>2</v>
      </c>
      <c r="AA118" s="233">
        <v>1</v>
      </c>
      <c r="AB118" s="233">
        <v>7</v>
      </c>
      <c r="AC118" s="233">
        <v>7</v>
      </c>
      <c r="AZ118" s="233">
        <v>2</v>
      </c>
      <c r="BA118" s="233">
        <f>IF(AZ118=1,G118,0)</f>
        <v>0</v>
      </c>
      <c r="BB118" s="233">
        <f>IF(AZ118=2,G118,0)</f>
        <v>0</v>
      </c>
      <c r="BC118" s="233">
        <f>IF(AZ118=3,G118,0)</f>
        <v>0</v>
      </c>
      <c r="BD118" s="233">
        <f>IF(AZ118=4,G118,0)</f>
        <v>0</v>
      </c>
      <c r="BE118" s="233">
        <f>IF(AZ118=5,G118,0)</f>
        <v>0</v>
      </c>
      <c r="CA118" s="258">
        <v>1</v>
      </c>
      <c r="CB118" s="258">
        <v>7</v>
      </c>
    </row>
    <row r="119" spans="1:80">
      <c r="A119" s="267"/>
      <c r="B119" s="270"/>
      <c r="C119" s="335" t="s">
        <v>1575</v>
      </c>
      <c r="D119" s="336"/>
      <c r="E119" s="271">
        <v>25.8</v>
      </c>
      <c r="F119" s="272"/>
      <c r="G119" s="273"/>
      <c r="H119" s="274"/>
      <c r="I119" s="268"/>
      <c r="J119" s="275"/>
      <c r="K119" s="268"/>
      <c r="M119" s="269" t="s">
        <v>1575</v>
      </c>
      <c r="O119" s="258"/>
    </row>
    <row r="120" spans="1:80">
      <c r="A120" s="267"/>
      <c r="B120" s="270"/>
      <c r="C120" s="335" t="s">
        <v>1576</v>
      </c>
      <c r="D120" s="336"/>
      <c r="E120" s="271">
        <v>1.29</v>
      </c>
      <c r="F120" s="272"/>
      <c r="G120" s="273"/>
      <c r="H120" s="274"/>
      <c r="I120" s="268"/>
      <c r="J120" s="275"/>
      <c r="K120" s="268"/>
      <c r="M120" s="269" t="s">
        <v>1576</v>
      </c>
      <c r="O120" s="258"/>
    </row>
    <row r="121" spans="1:80">
      <c r="A121" s="259">
        <v>46</v>
      </c>
      <c r="B121" s="260" t="s">
        <v>962</v>
      </c>
      <c r="C121" s="261" t="s">
        <v>963</v>
      </c>
      <c r="D121" s="262" t="s">
        <v>201</v>
      </c>
      <c r="E121" s="263">
        <v>10.5</v>
      </c>
      <c r="F121" s="263"/>
      <c r="G121" s="264">
        <f>E121*F121</f>
        <v>0</v>
      </c>
      <c r="H121" s="265">
        <v>5.4000000000000001E-4</v>
      </c>
      <c r="I121" s="266">
        <f>E121*H121</f>
        <v>5.6699999999999997E-3</v>
      </c>
      <c r="J121" s="265">
        <v>0</v>
      </c>
      <c r="K121" s="266">
        <f>E121*J121</f>
        <v>0</v>
      </c>
      <c r="O121" s="258">
        <v>2</v>
      </c>
      <c r="AA121" s="233">
        <v>1</v>
      </c>
      <c r="AB121" s="233">
        <v>7</v>
      </c>
      <c r="AC121" s="233">
        <v>7</v>
      </c>
      <c r="AZ121" s="233">
        <v>2</v>
      </c>
      <c r="BA121" s="233">
        <f>IF(AZ121=1,G121,0)</f>
        <v>0</v>
      </c>
      <c r="BB121" s="233">
        <f>IF(AZ121=2,G121,0)</f>
        <v>0</v>
      </c>
      <c r="BC121" s="233">
        <f>IF(AZ121=3,G121,0)</f>
        <v>0</v>
      </c>
      <c r="BD121" s="233">
        <f>IF(AZ121=4,G121,0)</f>
        <v>0</v>
      </c>
      <c r="BE121" s="233">
        <f>IF(AZ121=5,G121,0)</f>
        <v>0</v>
      </c>
      <c r="CA121" s="258">
        <v>1</v>
      </c>
      <c r="CB121" s="258">
        <v>7</v>
      </c>
    </row>
    <row r="122" spans="1:80">
      <c r="A122" s="267"/>
      <c r="B122" s="270"/>
      <c r="C122" s="335" t="s">
        <v>1577</v>
      </c>
      <c r="D122" s="336"/>
      <c r="E122" s="271">
        <v>10.5</v>
      </c>
      <c r="F122" s="272"/>
      <c r="G122" s="273"/>
      <c r="H122" s="274"/>
      <c r="I122" s="268"/>
      <c r="J122" s="275"/>
      <c r="K122" s="268"/>
      <c r="M122" s="269" t="s">
        <v>1577</v>
      </c>
      <c r="O122" s="258"/>
    </row>
    <row r="123" spans="1:80">
      <c r="A123" s="259">
        <v>47</v>
      </c>
      <c r="B123" s="260" t="s">
        <v>1456</v>
      </c>
      <c r="C123" s="261" t="s">
        <v>1457</v>
      </c>
      <c r="D123" s="262" t="s">
        <v>229</v>
      </c>
      <c r="E123" s="263">
        <v>4</v>
      </c>
      <c r="F123" s="263"/>
      <c r="G123" s="264">
        <f>E123*F123</f>
        <v>0</v>
      </c>
      <c r="H123" s="265">
        <v>6.0000000000000002E-5</v>
      </c>
      <c r="I123" s="266">
        <f>E123*H123</f>
        <v>2.4000000000000001E-4</v>
      </c>
      <c r="J123" s="265"/>
      <c r="K123" s="266">
        <f>E123*J123</f>
        <v>0</v>
      </c>
      <c r="O123" s="258">
        <v>2</v>
      </c>
      <c r="AA123" s="233">
        <v>12</v>
      </c>
      <c r="AB123" s="233">
        <v>0</v>
      </c>
      <c r="AC123" s="233">
        <v>56</v>
      </c>
      <c r="AZ123" s="233">
        <v>2</v>
      </c>
      <c r="BA123" s="233">
        <f>IF(AZ123=1,G123,0)</f>
        <v>0</v>
      </c>
      <c r="BB123" s="233">
        <f>IF(AZ123=2,G123,0)</f>
        <v>0</v>
      </c>
      <c r="BC123" s="233">
        <f>IF(AZ123=3,G123,0)</f>
        <v>0</v>
      </c>
      <c r="BD123" s="233">
        <f>IF(AZ123=4,G123,0)</f>
        <v>0</v>
      </c>
      <c r="BE123" s="233">
        <f>IF(AZ123=5,G123,0)</f>
        <v>0</v>
      </c>
      <c r="CA123" s="258">
        <v>12</v>
      </c>
      <c r="CB123" s="258">
        <v>0</v>
      </c>
    </row>
    <row r="124" spans="1:80">
      <c r="A124" s="267"/>
      <c r="B124" s="270"/>
      <c r="C124" s="335" t="s">
        <v>1578</v>
      </c>
      <c r="D124" s="336"/>
      <c r="E124" s="271">
        <v>4</v>
      </c>
      <c r="F124" s="272"/>
      <c r="G124" s="273"/>
      <c r="H124" s="274"/>
      <c r="I124" s="268"/>
      <c r="J124" s="275"/>
      <c r="K124" s="268"/>
      <c r="M124" s="269" t="s">
        <v>1578</v>
      </c>
      <c r="O124" s="258"/>
    </row>
    <row r="125" spans="1:80" ht="20.399999999999999">
      <c r="A125" s="259">
        <v>48</v>
      </c>
      <c r="B125" s="260" t="s">
        <v>1458</v>
      </c>
      <c r="C125" s="261" t="s">
        <v>1459</v>
      </c>
      <c r="D125" s="262" t="s">
        <v>229</v>
      </c>
      <c r="E125" s="263">
        <v>8</v>
      </c>
      <c r="F125" s="263"/>
      <c r="G125" s="264">
        <f>E125*F125</f>
        <v>0</v>
      </c>
      <c r="H125" s="265">
        <v>8.0000000000000004E-4</v>
      </c>
      <c r="I125" s="266">
        <f>E125*H125</f>
        <v>6.4000000000000003E-3</v>
      </c>
      <c r="J125" s="265"/>
      <c r="K125" s="266">
        <f>E125*J125</f>
        <v>0</v>
      </c>
      <c r="O125" s="258">
        <v>2</v>
      </c>
      <c r="AA125" s="233">
        <v>12</v>
      </c>
      <c r="AB125" s="233">
        <v>0</v>
      </c>
      <c r="AC125" s="233">
        <v>51</v>
      </c>
      <c r="AZ125" s="233">
        <v>2</v>
      </c>
      <c r="BA125" s="233">
        <f>IF(AZ125=1,G125,0)</f>
        <v>0</v>
      </c>
      <c r="BB125" s="233">
        <f>IF(AZ125=2,G125,0)</f>
        <v>0</v>
      </c>
      <c r="BC125" s="233">
        <f>IF(AZ125=3,G125,0)</f>
        <v>0</v>
      </c>
      <c r="BD125" s="233">
        <f>IF(AZ125=4,G125,0)</f>
        <v>0</v>
      </c>
      <c r="BE125" s="233">
        <f>IF(AZ125=5,G125,0)</f>
        <v>0</v>
      </c>
      <c r="CA125" s="258">
        <v>12</v>
      </c>
      <c r="CB125" s="258">
        <v>0</v>
      </c>
    </row>
    <row r="126" spans="1:80">
      <c r="A126" s="259">
        <v>49</v>
      </c>
      <c r="B126" s="260" t="s">
        <v>1460</v>
      </c>
      <c r="C126" s="261" t="s">
        <v>1461</v>
      </c>
      <c r="D126" s="262" t="s">
        <v>201</v>
      </c>
      <c r="E126" s="263">
        <v>10.5</v>
      </c>
      <c r="F126" s="263"/>
      <c r="G126" s="264">
        <f>E126*F126</f>
        <v>0</v>
      </c>
      <c r="H126" s="265">
        <v>1.8E-3</v>
      </c>
      <c r="I126" s="266">
        <f>E126*H126</f>
        <v>1.89E-2</v>
      </c>
      <c r="J126" s="265"/>
      <c r="K126" s="266">
        <f>E126*J126</f>
        <v>0</v>
      </c>
      <c r="O126" s="258">
        <v>2</v>
      </c>
      <c r="AA126" s="233">
        <v>3</v>
      </c>
      <c r="AB126" s="233">
        <v>7</v>
      </c>
      <c r="AC126" s="233" t="s">
        <v>1460</v>
      </c>
      <c r="AZ126" s="233">
        <v>2</v>
      </c>
      <c r="BA126" s="233">
        <f>IF(AZ126=1,G126,0)</f>
        <v>0</v>
      </c>
      <c r="BB126" s="233">
        <f>IF(AZ126=2,G126,0)</f>
        <v>0</v>
      </c>
      <c r="BC126" s="233">
        <f>IF(AZ126=3,G126,0)</f>
        <v>0</v>
      </c>
      <c r="BD126" s="233">
        <f>IF(AZ126=4,G126,0)</f>
        <v>0</v>
      </c>
      <c r="BE126" s="233">
        <f>IF(AZ126=5,G126,0)</f>
        <v>0</v>
      </c>
      <c r="CA126" s="258">
        <v>3</v>
      </c>
      <c r="CB126" s="258">
        <v>7</v>
      </c>
    </row>
    <row r="127" spans="1:80">
      <c r="A127" s="259">
        <v>50</v>
      </c>
      <c r="B127" s="260" t="s">
        <v>976</v>
      </c>
      <c r="C127" s="261" t="s">
        <v>1579</v>
      </c>
      <c r="D127" s="262" t="s">
        <v>229</v>
      </c>
      <c r="E127" s="263">
        <v>4</v>
      </c>
      <c r="F127" s="263"/>
      <c r="G127" s="264">
        <f>E127*F127</f>
        <v>0</v>
      </c>
      <c r="H127" s="265">
        <v>0</v>
      </c>
      <c r="I127" s="266">
        <f>E127*H127</f>
        <v>0</v>
      </c>
      <c r="J127" s="265"/>
      <c r="K127" s="266">
        <f>E127*J127</f>
        <v>0</v>
      </c>
      <c r="O127" s="258">
        <v>2</v>
      </c>
      <c r="AA127" s="233">
        <v>3</v>
      </c>
      <c r="AB127" s="233">
        <v>0</v>
      </c>
      <c r="AC127" s="233">
        <v>553448209</v>
      </c>
      <c r="AZ127" s="233">
        <v>2</v>
      </c>
      <c r="BA127" s="233">
        <f>IF(AZ127=1,G127,0)</f>
        <v>0</v>
      </c>
      <c r="BB127" s="233">
        <f>IF(AZ127=2,G127,0)</f>
        <v>0</v>
      </c>
      <c r="BC127" s="233">
        <f>IF(AZ127=3,G127,0)</f>
        <v>0</v>
      </c>
      <c r="BD127" s="233">
        <f>IF(AZ127=4,G127,0)</f>
        <v>0</v>
      </c>
      <c r="BE127" s="233">
        <f>IF(AZ127=5,G127,0)</f>
        <v>0</v>
      </c>
      <c r="CA127" s="258">
        <v>3</v>
      </c>
      <c r="CB127" s="258">
        <v>0</v>
      </c>
    </row>
    <row r="128" spans="1:80">
      <c r="A128" s="267"/>
      <c r="B128" s="270"/>
      <c r="C128" s="335" t="s">
        <v>1578</v>
      </c>
      <c r="D128" s="336"/>
      <c r="E128" s="271">
        <v>4</v>
      </c>
      <c r="F128" s="272"/>
      <c r="G128" s="273"/>
      <c r="H128" s="274"/>
      <c r="I128" s="268"/>
      <c r="J128" s="275"/>
      <c r="K128" s="268"/>
      <c r="M128" s="269" t="s">
        <v>1578</v>
      </c>
      <c r="O128" s="258"/>
    </row>
    <row r="129" spans="1:80">
      <c r="A129" s="259">
        <v>51</v>
      </c>
      <c r="B129" s="260" t="s">
        <v>1462</v>
      </c>
      <c r="C129" s="261" t="s">
        <v>1463</v>
      </c>
      <c r="D129" s="262" t="s">
        <v>229</v>
      </c>
      <c r="E129" s="263">
        <v>13</v>
      </c>
      <c r="F129" s="263"/>
      <c r="G129" s="264">
        <f>E129*F129</f>
        <v>0</v>
      </c>
      <c r="H129" s="265">
        <v>0</v>
      </c>
      <c r="I129" s="266">
        <f>E129*H129</f>
        <v>0</v>
      </c>
      <c r="J129" s="265"/>
      <c r="K129" s="266">
        <f>E129*J129</f>
        <v>0</v>
      </c>
      <c r="O129" s="258">
        <v>2</v>
      </c>
      <c r="AA129" s="233">
        <v>3</v>
      </c>
      <c r="AB129" s="233">
        <v>7</v>
      </c>
      <c r="AC129" s="233">
        <v>553448286</v>
      </c>
      <c r="AZ129" s="233">
        <v>2</v>
      </c>
      <c r="BA129" s="233">
        <f>IF(AZ129=1,G129,0)</f>
        <v>0</v>
      </c>
      <c r="BB129" s="233">
        <f>IF(AZ129=2,G129,0)</f>
        <v>0</v>
      </c>
      <c r="BC129" s="233">
        <f>IF(AZ129=3,G129,0)</f>
        <v>0</v>
      </c>
      <c r="BD129" s="233">
        <f>IF(AZ129=4,G129,0)</f>
        <v>0</v>
      </c>
      <c r="BE129" s="233">
        <f>IF(AZ129=5,G129,0)</f>
        <v>0</v>
      </c>
      <c r="CA129" s="258">
        <v>3</v>
      </c>
      <c r="CB129" s="258">
        <v>7</v>
      </c>
    </row>
    <row r="130" spans="1:80">
      <c r="A130" s="259">
        <v>52</v>
      </c>
      <c r="B130" s="260" t="s">
        <v>1464</v>
      </c>
      <c r="C130" s="261" t="s">
        <v>1465</v>
      </c>
      <c r="D130" s="262" t="s">
        <v>181</v>
      </c>
      <c r="E130" s="263">
        <v>0.1159104</v>
      </c>
      <c r="F130" s="263"/>
      <c r="G130" s="264">
        <f>E130*F130</f>
        <v>0</v>
      </c>
      <c r="H130" s="265">
        <v>0</v>
      </c>
      <c r="I130" s="266">
        <f>E130*H130</f>
        <v>0</v>
      </c>
      <c r="J130" s="265"/>
      <c r="K130" s="266">
        <f>E130*J130</f>
        <v>0</v>
      </c>
      <c r="O130" s="258">
        <v>2</v>
      </c>
      <c r="AA130" s="233">
        <v>7</v>
      </c>
      <c r="AB130" s="233">
        <v>1001</v>
      </c>
      <c r="AC130" s="233">
        <v>5</v>
      </c>
      <c r="AZ130" s="233">
        <v>2</v>
      </c>
      <c r="BA130" s="233">
        <f>IF(AZ130=1,G130,0)</f>
        <v>0</v>
      </c>
      <c r="BB130" s="233">
        <f>IF(AZ130=2,G130,0)</f>
        <v>0</v>
      </c>
      <c r="BC130" s="233">
        <f>IF(AZ130=3,G130,0)</f>
        <v>0</v>
      </c>
      <c r="BD130" s="233">
        <f>IF(AZ130=4,G130,0)</f>
        <v>0</v>
      </c>
      <c r="BE130" s="233">
        <f>IF(AZ130=5,G130,0)</f>
        <v>0</v>
      </c>
      <c r="CA130" s="258">
        <v>7</v>
      </c>
      <c r="CB130" s="258">
        <v>1001</v>
      </c>
    </row>
    <row r="131" spans="1:80">
      <c r="A131" s="276"/>
      <c r="B131" s="277" t="s">
        <v>103</v>
      </c>
      <c r="C131" s="278" t="s">
        <v>918</v>
      </c>
      <c r="D131" s="279"/>
      <c r="E131" s="280"/>
      <c r="F131" s="281"/>
      <c r="G131" s="282">
        <f>SUM(G101:G130)</f>
        <v>0</v>
      </c>
      <c r="H131" s="283"/>
      <c r="I131" s="284">
        <f>SUM(I101:I130)</f>
        <v>0.1159104</v>
      </c>
      <c r="J131" s="283"/>
      <c r="K131" s="284">
        <f>SUM(K101:K130)</f>
        <v>0</v>
      </c>
      <c r="O131" s="258">
        <v>4</v>
      </c>
      <c r="BA131" s="285">
        <f>SUM(BA101:BA130)</f>
        <v>0</v>
      </c>
      <c r="BB131" s="285">
        <f>SUM(BB101:BB130)</f>
        <v>0</v>
      </c>
      <c r="BC131" s="285">
        <f>SUM(BC101:BC130)</f>
        <v>0</v>
      </c>
      <c r="BD131" s="285">
        <f>SUM(BD101:BD130)</f>
        <v>0</v>
      </c>
      <c r="BE131" s="285">
        <f>SUM(BE101:BE130)</f>
        <v>0</v>
      </c>
    </row>
    <row r="132" spans="1:80">
      <c r="A132" s="248" t="s">
        <v>100</v>
      </c>
      <c r="B132" s="249" t="s">
        <v>997</v>
      </c>
      <c r="C132" s="250" t="s">
        <v>998</v>
      </c>
      <c r="D132" s="251"/>
      <c r="E132" s="252"/>
      <c r="F132" s="252"/>
      <c r="G132" s="253"/>
      <c r="H132" s="254"/>
      <c r="I132" s="255"/>
      <c r="J132" s="256"/>
      <c r="K132" s="257"/>
      <c r="O132" s="258">
        <v>1</v>
      </c>
    </row>
    <row r="133" spans="1:80">
      <c r="A133" s="259">
        <v>53</v>
      </c>
      <c r="B133" s="260" t="s">
        <v>1024</v>
      </c>
      <c r="C133" s="261" t="s">
        <v>1580</v>
      </c>
      <c r="D133" s="262" t="s">
        <v>201</v>
      </c>
      <c r="E133" s="263">
        <v>21</v>
      </c>
      <c r="F133" s="263"/>
      <c r="G133" s="264">
        <f>E133*F133</f>
        <v>0</v>
      </c>
      <c r="H133" s="265">
        <v>1.7000000000000001E-2</v>
      </c>
      <c r="I133" s="266">
        <f>E133*H133</f>
        <v>0.35700000000000004</v>
      </c>
      <c r="J133" s="265"/>
      <c r="K133" s="266">
        <f>E133*J133</f>
        <v>0</v>
      </c>
      <c r="O133" s="258">
        <v>2</v>
      </c>
      <c r="AA133" s="233">
        <v>12</v>
      </c>
      <c r="AB133" s="233">
        <v>0</v>
      </c>
      <c r="AC133" s="233">
        <v>20</v>
      </c>
      <c r="AZ133" s="233">
        <v>2</v>
      </c>
      <c r="BA133" s="233">
        <f>IF(AZ133=1,G133,0)</f>
        <v>0</v>
      </c>
      <c r="BB133" s="233">
        <f>IF(AZ133=2,G133,0)</f>
        <v>0</v>
      </c>
      <c r="BC133" s="233">
        <f>IF(AZ133=3,G133,0)</f>
        <v>0</v>
      </c>
      <c r="BD133" s="233">
        <f>IF(AZ133=4,G133,0)</f>
        <v>0</v>
      </c>
      <c r="BE133" s="233">
        <f>IF(AZ133=5,G133,0)</f>
        <v>0</v>
      </c>
      <c r="CA133" s="258">
        <v>12</v>
      </c>
      <c r="CB133" s="258">
        <v>0</v>
      </c>
    </row>
    <row r="134" spans="1:80">
      <c r="A134" s="267"/>
      <c r="B134" s="270"/>
      <c r="C134" s="335" t="s">
        <v>1581</v>
      </c>
      <c r="D134" s="336"/>
      <c r="E134" s="271">
        <v>0</v>
      </c>
      <c r="F134" s="272"/>
      <c r="G134" s="273"/>
      <c r="H134" s="274"/>
      <c r="I134" s="268"/>
      <c r="J134" s="275"/>
      <c r="K134" s="268"/>
      <c r="M134" s="269" t="s">
        <v>1581</v>
      </c>
      <c r="O134" s="258"/>
    </row>
    <row r="135" spans="1:80">
      <c r="A135" s="267"/>
      <c r="B135" s="270"/>
      <c r="C135" s="335" t="s">
        <v>1582</v>
      </c>
      <c r="D135" s="336"/>
      <c r="E135" s="271">
        <v>10.5</v>
      </c>
      <c r="F135" s="272"/>
      <c r="G135" s="273"/>
      <c r="H135" s="274"/>
      <c r="I135" s="268"/>
      <c r="J135" s="275"/>
      <c r="K135" s="268"/>
      <c r="M135" s="269" t="s">
        <v>1582</v>
      </c>
      <c r="O135" s="258"/>
    </row>
    <row r="136" spans="1:80">
      <c r="A136" s="267"/>
      <c r="B136" s="270"/>
      <c r="C136" s="335" t="s">
        <v>1583</v>
      </c>
      <c r="D136" s="336"/>
      <c r="E136" s="271">
        <v>10.5</v>
      </c>
      <c r="F136" s="272"/>
      <c r="G136" s="273"/>
      <c r="H136" s="274"/>
      <c r="I136" s="268"/>
      <c r="J136" s="275"/>
      <c r="K136" s="268"/>
      <c r="M136" s="269" t="s">
        <v>1583</v>
      </c>
      <c r="O136" s="258"/>
    </row>
    <row r="137" spans="1:80">
      <c r="A137" s="259">
        <v>54</v>
      </c>
      <c r="B137" s="260" t="s">
        <v>1584</v>
      </c>
      <c r="C137" s="261" t="s">
        <v>1175</v>
      </c>
      <c r="D137" s="262" t="s">
        <v>181</v>
      </c>
      <c r="E137" s="263">
        <v>0.35699999999999998</v>
      </c>
      <c r="F137" s="263"/>
      <c r="G137" s="264">
        <f>E137*F137</f>
        <v>0</v>
      </c>
      <c r="H137" s="265">
        <v>0</v>
      </c>
      <c r="I137" s="266">
        <f>E137*H137</f>
        <v>0</v>
      </c>
      <c r="J137" s="265"/>
      <c r="K137" s="266">
        <f>E137*J137</f>
        <v>0</v>
      </c>
      <c r="O137" s="258">
        <v>2</v>
      </c>
      <c r="AA137" s="233">
        <v>7</v>
      </c>
      <c r="AB137" s="233">
        <v>1001</v>
      </c>
      <c r="AC137" s="233">
        <v>5</v>
      </c>
      <c r="AZ137" s="233">
        <v>2</v>
      </c>
      <c r="BA137" s="233">
        <f>IF(AZ137=1,G137,0)</f>
        <v>0</v>
      </c>
      <c r="BB137" s="233">
        <f>IF(AZ137=2,G137,0)</f>
        <v>0</v>
      </c>
      <c r="BC137" s="233">
        <f>IF(AZ137=3,G137,0)</f>
        <v>0</v>
      </c>
      <c r="BD137" s="233">
        <f>IF(AZ137=4,G137,0)</f>
        <v>0</v>
      </c>
      <c r="BE137" s="233">
        <f>IF(AZ137=5,G137,0)</f>
        <v>0</v>
      </c>
      <c r="CA137" s="258">
        <v>7</v>
      </c>
      <c r="CB137" s="258">
        <v>1001</v>
      </c>
    </row>
    <row r="138" spans="1:80">
      <c r="A138" s="276"/>
      <c r="B138" s="277" t="s">
        <v>103</v>
      </c>
      <c r="C138" s="278" t="s">
        <v>999</v>
      </c>
      <c r="D138" s="279"/>
      <c r="E138" s="280"/>
      <c r="F138" s="281"/>
      <c r="G138" s="282">
        <f>SUM(G132:G137)</f>
        <v>0</v>
      </c>
      <c r="H138" s="283"/>
      <c r="I138" s="284">
        <f>SUM(I132:I137)</f>
        <v>0.35700000000000004</v>
      </c>
      <c r="J138" s="283"/>
      <c r="K138" s="284">
        <f>SUM(K132:K137)</f>
        <v>0</v>
      </c>
      <c r="O138" s="258">
        <v>4</v>
      </c>
      <c r="BA138" s="285">
        <f>SUM(BA132:BA137)</f>
        <v>0</v>
      </c>
      <c r="BB138" s="285">
        <f>SUM(BB132:BB137)</f>
        <v>0</v>
      </c>
      <c r="BC138" s="285">
        <f>SUM(BC132:BC137)</f>
        <v>0</v>
      </c>
      <c r="BD138" s="285">
        <f>SUM(BD132:BD137)</f>
        <v>0</v>
      </c>
      <c r="BE138" s="285">
        <f>SUM(BE132:BE137)</f>
        <v>0</v>
      </c>
    </row>
    <row r="139" spans="1:80">
      <c r="A139" s="248" t="s">
        <v>100</v>
      </c>
      <c r="B139" s="249" t="s">
        <v>1047</v>
      </c>
      <c r="C139" s="250" t="s">
        <v>1048</v>
      </c>
      <c r="D139" s="251"/>
      <c r="E139" s="252"/>
      <c r="F139" s="252"/>
      <c r="G139" s="253"/>
      <c r="H139" s="254"/>
      <c r="I139" s="255"/>
      <c r="J139" s="256"/>
      <c r="K139" s="257"/>
      <c r="O139" s="258">
        <v>1</v>
      </c>
    </row>
    <row r="140" spans="1:80">
      <c r="A140" s="259">
        <v>55</v>
      </c>
      <c r="B140" s="260" t="s">
        <v>1585</v>
      </c>
      <c r="C140" s="261" t="s">
        <v>1586</v>
      </c>
      <c r="D140" s="262" t="s">
        <v>172</v>
      </c>
      <c r="E140" s="263">
        <v>45.85</v>
      </c>
      <c r="F140" s="263"/>
      <c r="G140" s="264">
        <f>E140*F140</f>
        <v>0</v>
      </c>
      <c r="H140" s="265">
        <v>1.1E-4</v>
      </c>
      <c r="I140" s="266">
        <f>E140*H140</f>
        <v>5.0435000000000002E-3</v>
      </c>
      <c r="J140" s="265">
        <v>0</v>
      </c>
      <c r="K140" s="266">
        <f>E140*J140</f>
        <v>0</v>
      </c>
      <c r="O140" s="258">
        <v>2</v>
      </c>
      <c r="AA140" s="233">
        <v>1</v>
      </c>
      <c r="AB140" s="233">
        <v>7</v>
      </c>
      <c r="AC140" s="233">
        <v>7</v>
      </c>
      <c r="AZ140" s="233">
        <v>2</v>
      </c>
      <c r="BA140" s="233">
        <f>IF(AZ140=1,G140,0)</f>
        <v>0</v>
      </c>
      <c r="BB140" s="233">
        <f>IF(AZ140=2,G140,0)</f>
        <v>0</v>
      </c>
      <c r="BC140" s="233">
        <f>IF(AZ140=3,G140,0)</f>
        <v>0</v>
      </c>
      <c r="BD140" s="233">
        <f>IF(AZ140=4,G140,0)</f>
        <v>0</v>
      </c>
      <c r="BE140" s="233">
        <f>IF(AZ140=5,G140,0)</f>
        <v>0</v>
      </c>
      <c r="CA140" s="258">
        <v>1</v>
      </c>
      <c r="CB140" s="258">
        <v>7</v>
      </c>
    </row>
    <row r="141" spans="1:80">
      <c r="A141" s="267"/>
      <c r="B141" s="270"/>
      <c r="C141" s="335" t="s">
        <v>1587</v>
      </c>
      <c r="D141" s="336"/>
      <c r="E141" s="271">
        <v>44.1</v>
      </c>
      <c r="F141" s="272"/>
      <c r="G141" s="273"/>
      <c r="H141" s="274"/>
      <c r="I141" s="268"/>
      <c r="J141" s="275"/>
      <c r="K141" s="268"/>
      <c r="M141" s="269" t="s">
        <v>1587</v>
      </c>
      <c r="O141" s="258"/>
    </row>
    <row r="142" spans="1:80">
      <c r="A142" s="267"/>
      <c r="B142" s="270"/>
      <c r="C142" s="335" t="s">
        <v>1588</v>
      </c>
      <c r="D142" s="336"/>
      <c r="E142" s="271">
        <v>1.75</v>
      </c>
      <c r="F142" s="272"/>
      <c r="G142" s="273"/>
      <c r="H142" s="274"/>
      <c r="I142" s="268"/>
      <c r="J142" s="275"/>
      <c r="K142" s="268"/>
      <c r="M142" s="269" t="s">
        <v>1588</v>
      </c>
      <c r="O142" s="258"/>
    </row>
    <row r="143" spans="1:80">
      <c r="A143" s="259">
        <v>56</v>
      </c>
      <c r="B143" s="260" t="s">
        <v>1589</v>
      </c>
      <c r="C143" s="261" t="s">
        <v>1590</v>
      </c>
      <c r="D143" s="262" t="s">
        <v>229</v>
      </c>
      <c r="E143" s="263">
        <v>5</v>
      </c>
      <c r="F143" s="263"/>
      <c r="G143" s="264">
        <f>E143*F143</f>
        <v>0</v>
      </c>
      <c r="H143" s="265">
        <v>4.2999999999999999E-4</v>
      </c>
      <c r="I143" s="266">
        <f>E143*H143</f>
        <v>2.15E-3</v>
      </c>
      <c r="J143" s="265">
        <v>0</v>
      </c>
      <c r="K143" s="266">
        <f>E143*J143</f>
        <v>0</v>
      </c>
      <c r="O143" s="258">
        <v>2</v>
      </c>
      <c r="AA143" s="233">
        <v>1</v>
      </c>
      <c r="AB143" s="233">
        <v>7</v>
      </c>
      <c r="AC143" s="233">
        <v>7</v>
      </c>
      <c r="AZ143" s="233">
        <v>2</v>
      </c>
      <c r="BA143" s="233">
        <f>IF(AZ143=1,G143,0)</f>
        <v>0</v>
      </c>
      <c r="BB143" s="233">
        <f>IF(AZ143=2,G143,0)</f>
        <v>0</v>
      </c>
      <c r="BC143" s="233">
        <f>IF(AZ143=3,G143,0)</f>
        <v>0</v>
      </c>
      <c r="BD143" s="233">
        <f>IF(AZ143=4,G143,0)</f>
        <v>0</v>
      </c>
      <c r="BE143" s="233">
        <f>IF(AZ143=5,G143,0)</f>
        <v>0</v>
      </c>
      <c r="CA143" s="258">
        <v>1</v>
      </c>
      <c r="CB143" s="258">
        <v>7</v>
      </c>
    </row>
    <row r="144" spans="1:80">
      <c r="A144" s="267"/>
      <c r="B144" s="270"/>
      <c r="C144" s="335" t="s">
        <v>1591</v>
      </c>
      <c r="D144" s="336"/>
      <c r="E144" s="271">
        <v>5</v>
      </c>
      <c r="F144" s="272"/>
      <c r="G144" s="273"/>
      <c r="H144" s="274"/>
      <c r="I144" s="268"/>
      <c r="J144" s="275"/>
      <c r="K144" s="268"/>
      <c r="M144" s="269" t="s">
        <v>1591</v>
      </c>
      <c r="O144" s="258"/>
    </row>
    <row r="145" spans="1:80">
      <c r="A145" s="259">
        <v>57</v>
      </c>
      <c r="B145" s="260" t="s">
        <v>1466</v>
      </c>
      <c r="C145" s="261" t="s">
        <v>1467</v>
      </c>
      <c r="D145" s="262" t="s">
        <v>465</v>
      </c>
      <c r="E145" s="263">
        <v>880</v>
      </c>
      <c r="F145" s="263"/>
      <c r="G145" s="264">
        <f>E145*F145</f>
        <v>0</v>
      </c>
      <c r="H145" s="265">
        <v>5.0000000000000002E-5</v>
      </c>
      <c r="I145" s="266">
        <f>E145*H145</f>
        <v>4.4000000000000004E-2</v>
      </c>
      <c r="J145" s="265">
        <v>0</v>
      </c>
      <c r="K145" s="266">
        <f>E145*J145</f>
        <v>0</v>
      </c>
      <c r="O145" s="258">
        <v>2</v>
      </c>
      <c r="AA145" s="233">
        <v>1</v>
      </c>
      <c r="AB145" s="233">
        <v>7</v>
      </c>
      <c r="AC145" s="233">
        <v>7</v>
      </c>
      <c r="AZ145" s="233">
        <v>2</v>
      </c>
      <c r="BA145" s="233">
        <f>IF(AZ145=1,G145,0)</f>
        <v>0</v>
      </c>
      <c r="BB145" s="233">
        <f>IF(AZ145=2,G145,0)</f>
        <v>0</v>
      </c>
      <c r="BC145" s="233">
        <f>IF(AZ145=3,G145,0)</f>
        <v>0</v>
      </c>
      <c r="BD145" s="233">
        <f>IF(AZ145=4,G145,0)</f>
        <v>0</v>
      </c>
      <c r="BE145" s="233">
        <f>IF(AZ145=5,G145,0)</f>
        <v>0</v>
      </c>
      <c r="CA145" s="258">
        <v>1</v>
      </c>
      <c r="CB145" s="258">
        <v>7</v>
      </c>
    </row>
    <row r="146" spans="1:80">
      <c r="A146" s="267"/>
      <c r="B146" s="270"/>
      <c r="C146" s="335" t="s">
        <v>1592</v>
      </c>
      <c r="D146" s="336"/>
      <c r="E146" s="271">
        <v>880</v>
      </c>
      <c r="F146" s="272"/>
      <c r="G146" s="273"/>
      <c r="H146" s="274"/>
      <c r="I146" s="268"/>
      <c r="J146" s="275"/>
      <c r="K146" s="268"/>
      <c r="M146" s="269" t="s">
        <v>1592</v>
      </c>
      <c r="O146" s="258"/>
    </row>
    <row r="147" spans="1:80">
      <c r="A147" s="259">
        <v>58</v>
      </c>
      <c r="B147" s="260" t="s">
        <v>1593</v>
      </c>
      <c r="C147" s="261" t="s">
        <v>1594</v>
      </c>
      <c r="D147" s="262" t="s">
        <v>465</v>
      </c>
      <c r="E147" s="263">
        <v>940</v>
      </c>
      <c r="F147" s="263"/>
      <c r="G147" s="264">
        <f>E147*F147</f>
        <v>0</v>
      </c>
      <c r="H147" s="265">
        <v>1.1000000000000001E-3</v>
      </c>
      <c r="I147" s="266">
        <f>E147*H147</f>
        <v>1.034</v>
      </c>
      <c r="J147" s="265"/>
      <c r="K147" s="266">
        <f>E147*J147</f>
        <v>0</v>
      </c>
      <c r="O147" s="258">
        <v>2</v>
      </c>
      <c r="AA147" s="233">
        <v>12</v>
      </c>
      <c r="AB147" s="233">
        <v>0</v>
      </c>
      <c r="AC147" s="233">
        <v>59</v>
      </c>
      <c r="AZ147" s="233">
        <v>2</v>
      </c>
      <c r="BA147" s="233">
        <f>IF(AZ147=1,G147,0)</f>
        <v>0</v>
      </c>
      <c r="BB147" s="233">
        <f>IF(AZ147=2,G147,0)</f>
        <v>0</v>
      </c>
      <c r="BC147" s="233">
        <f>IF(AZ147=3,G147,0)</f>
        <v>0</v>
      </c>
      <c r="BD147" s="233">
        <f>IF(AZ147=4,G147,0)</f>
        <v>0</v>
      </c>
      <c r="BE147" s="233">
        <f>IF(AZ147=5,G147,0)</f>
        <v>0</v>
      </c>
      <c r="CA147" s="258">
        <v>12</v>
      </c>
      <c r="CB147" s="258">
        <v>0</v>
      </c>
    </row>
    <row r="148" spans="1:80">
      <c r="A148" s="267"/>
      <c r="B148" s="270"/>
      <c r="C148" s="335" t="s">
        <v>1595</v>
      </c>
      <c r="D148" s="336"/>
      <c r="E148" s="271">
        <v>940</v>
      </c>
      <c r="F148" s="272"/>
      <c r="G148" s="273"/>
      <c r="H148" s="274"/>
      <c r="I148" s="268"/>
      <c r="J148" s="275"/>
      <c r="K148" s="268"/>
      <c r="M148" s="269" t="s">
        <v>1595</v>
      </c>
      <c r="O148" s="258"/>
    </row>
    <row r="149" spans="1:80">
      <c r="A149" s="259">
        <v>59</v>
      </c>
      <c r="B149" s="260" t="s">
        <v>1596</v>
      </c>
      <c r="C149" s="261" t="s">
        <v>1597</v>
      </c>
      <c r="D149" s="262" t="s">
        <v>229</v>
      </c>
      <c r="E149" s="263">
        <v>1</v>
      </c>
      <c r="F149" s="263"/>
      <c r="G149" s="264">
        <f>E149*F149</f>
        <v>0</v>
      </c>
      <c r="H149" s="265">
        <v>0.3987</v>
      </c>
      <c r="I149" s="266">
        <f>E149*H149</f>
        <v>0.3987</v>
      </c>
      <c r="J149" s="265"/>
      <c r="K149" s="266">
        <f>E149*J149</f>
        <v>0</v>
      </c>
      <c r="O149" s="258">
        <v>2</v>
      </c>
      <c r="AA149" s="233">
        <v>3</v>
      </c>
      <c r="AB149" s="233">
        <v>7</v>
      </c>
      <c r="AC149" s="233">
        <v>55344628</v>
      </c>
      <c r="AZ149" s="233">
        <v>2</v>
      </c>
      <c r="BA149" s="233">
        <f>IF(AZ149=1,G149,0)</f>
        <v>0</v>
      </c>
      <c r="BB149" s="233">
        <f>IF(AZ149=2,G149,0)</f>
        <v>0</v>
      </c>
      <c r="BC149" s="233">
        <f>IF(AZ149=3,G149,0)</f>
        <v>0</v>
      </c>
      <c r="BD149" s="233">
        <f>IF(AZ149=4,G149,0)</f>
        <v>0</v>
      </c>
      <c r="BE149" s="233">
        <f>IF(AZ149=5,G149,0)</f>
        <v>0</v>
      </c>
      <c r="CA149" s="258">
        <v>3</v>
      </c>
      <c r="CB149" s="258">
        <v>7</v>
      </c>
    </row>
    <row r="150" spans="1:80">
      <c r="A150" s="267"/>
      <c r="B150" s="270"/>
      <c r="C150" s="335" t="s">
        <v>1598</v>
      </c>
      <c r="D150" s="336"/>
      <c r="E150" s="271">
        <v>1</v>
      </c>
      <c r="F150" s="272"/>
      <c r="G150" s="273"/>
      <c r="H150" s="274"/>
      <c r="I150" s="268"/>
      <c r="J150" s="275"/>
      <c r="K150" s="268"/>
      <c r="M150" s="269" t="s">
        <v>1598</v>
      </c>
      <c r="O150" s="258"/>
    </row>
    <row r="151" spans="1:80">
      <c r="A151" s="259">
        <v>60</v>
      </c>
      <c r="B151" s="260" t="s">
        <v>1599</v>
      </c>
      <c r="C151" s="261" t="s">
        <v>1600</v>
      </c>
      <c r="D151" s="262" t="s">
        <v>229</v>
      </c>
      <c r="E151" s="263">
        <v>4</v>
      </c>
      <c r="F151" s="263"/>
      <c r="G151" s="264">
        <f>E151*F151</f>
        <v>0</v>
      </c>
      <c r="H151" s="265">
        <v>0.42299999999999999</v>
      </c>
      <c r="I151" s="266">
        <f>E151*H151</f>
        <v>1.6919999999999999</v>
      </c>
      <c r="J151" s="265"/>
      <c r="K151" s="266">
        <f>E151*J151</f>
        <v>0</v>
      </c>
      <c r="O151" s="258">
        <v>2</v>
      </c>
      <c r="AA151" s="233">
        <v>3</v>
      </c>
      <c r="AB151" s="233">
        <v>7</v>
      </c>
      <c r="AC151" s="233">
        <v>55344629</v>
      </c>
      <c r="AZ151" s="233">
        <v>2</v>
      </c>
      <c r="BA151" s="233">
        <f>IF(AZ151=1,G151,0)</f>
        <v>0</v>
      </c>
      <c r="BB151" s="233">
        <f>IF(AZ151=2,G151,0)</f>
        <v>0</v>
      </c>
      <c r="BC151" s="233">
        <f>IF(AZ151=3,G151,0)</f>
        <v>0</v>
      </c>
      <c r="BD151" s="233">
        <f>IF(AZ151=4,G151,0)</f>
        <v>0</v>
      </c>
      <c r="BE151" s="233">
        <f>IF(AZ151=5,G151,0)</f>
        <v>0</v>
      </c>
      <c r="CA151" s="258">
        <v>3</v>
      </c>
      <c r="CB151" s="258">
        <v>7</v>
      </c>
    </row>
    <row r="152" spans="1:80">
      <c r="A152" s="267"/>
      <c r="B152" s="270"/>
      <c r="C152" s="335" t="s">
        <v>1601</v>
      </c>
      <c r="D152" s="336"/>
      <c r="E152" s="271">
        <v>4</v>
      </c>
      <c r="F152" s="272"/>
      <c r="G152" s="273"/>
      <c r="H152" s="274"/>
      <c r="I152" s="268"/>
      <c r="J152" s="275"/>
      <c r="K152" s="268"/>
      <c r="M152" s="269" t="s">
        <v>1601</v>
      </c>
      <c r="O152" s="258"/>
    </row>
    <row r="153" spans="1:80">
      <c r="A153" s="259">
        <v>61</v>
      </c>
      <c r="B153" s="260" t="s">
        <v>1480</v>
      </c>
      <c r="C153" s="261" t="s">
        <v>1481</v>
      </c>
      <c r="D153" s="262" t="s">
        <v>181</v>
      </c>
      <c r="E153" s="263">
        <v>3.1758934999999999</v>
      </c>
      <c r="F153" s="263"/>
      <c r="G153" s="264">
        <f>E153*F153</f>
        <v>0</v>
      </c>
      <c r="H153" s="265">
        <v>0</v>
      </c>
      <c r="I153" s="266">
        <f>E153*H153</f>
        <v>0</v>
      </c>
      <c r="J153" s="265"/>
      <c r="K153" s="266">
        <f>E153*J153</f>
        <v>0</v>
      </c>
      <c r="O153" s="258">
        <v>2</v>
      </c>
      <c r="AA153" s="233">
        <v>7</v>
      </c>
      <c r="AB153" s="233">
        <v>1001</v>
      </c>
      <c r="AC153" s="233">
        <v>5</v>
      </c>
      <c r="AZ153" s="233">
        <v>2</v>
      </c>
      <c r="BA153" s="233">
        <f>IF(AZ153=1,G153,0)</f>
        <v>0</v>
      </c>
      <c r="BB153" s="233">
        <f>IF(AZ153=2,G153,0)</f>
        <v>0</v>
      </c>
      <c r="BC153" s="233">
        <f>IF(AZ153=3,G153,0)</f>
        <v>0</v>
      </c>
      <c r="BD153" s="233">
        <f>IF(AZ153=4,G153,0)</f>
        <v>0</v>
      </c>
      <c r="BE153" s="233">
        <f>IF(AZ153=5,G153,0)</f>
        <v>0</v>
      </c>
      <c r="CA153" s="258">
        <v>7</v>
      </c>
      <c r="CB153" s="258">
        <v>1001</v>
      </c>
    </row>
    <row r="154" spans="1:80">
      <c r="A154" s="276"/>
      <c r="B154" s="277" t="s">
        <v>103</v>
      </c>
      <c r="C154" s="278" t="s">
        <v>1049</v>
      </c>
      <c r="D154" s="279"/>
      <c r="E154" s="280"/>
      <c r="F154" s="281"/>
      <c r="G154" s="282">
        <f>SUM(G139:G153)</f>
        <v>0</v>
      </c>
      <c r="H154" s="283"/>
      <c r="I154" s="284">
        <f>SUM(I139:I153)</f>
        <v>3.1758934999999999</v>
      </c>
      <c r="J154" s="283"/>
      <c r="K154" s="284">
        <f>SUM(K139:K153)</f>
        <v>0</v>
      </c>
      <c r="O154" s="258">
        <v>4</v>
      </c>
      <c r="BA154" s="285">
        <f>SUM(BA139:BA153)</f>
        <v>0</v>
      </c>
      <c r="BB154" s="285">
        <f>SUM(BB139:BB153)</f>
        <v>0</v>
      </c>
      <c r="BC154" s="285">
        <f>SUM(BC139:BC153)</f>
        <v>0</v>
      </c>
      <c r="BD154" s="285">
        <f>SUM(BD139:BD153)</f>
        <v>0</v>
      </c>
      <c r="BE154" s="285">
        <f>SUM(BE139:BE153)</f>
        <v>0</v>
      </c>
    </row>
    <row r="155" spans="1:80">
      <c r="A155" s="248" t="s">
        <v>100</v>
      </c>
      <c r="B155" s="249" t="s">
        <v>1311</v>
      </c>
      <c r="C155" s="250" t="s">
        <v>1312</v>
      </c>
      <c r="D155" s="251"/>
      <c r="E155" s="252"/>
      <c r="F155" s="252"/>
      <c r="G155" s="253"/>
      <c r="H155" s="254"/>
      <c r="I155" s="255"/>
      <c r="J155" s="256"/>
      <c r="K155" s="257"/>
      <c r="O155" s="258">
        <v>1</v>
      </c>
    </row>
    <row r="156" spans="1:80">
      <c r="A156" s="259">
        <v>62</v>
      </c>
      <c r="B156" s="260" t="s">
        <v>1602</v>
      </c>
      <c r="C156" s="261" t="s">
        <v>1603</v>
      </c>
      <c r="D156" s="262" t="s">
        <v>172</v>
      </c>
      <c r="E156" s="263">
        <v>238</v>
      </c>
      <c r="F156" s="263"/>
      <c r="G156" s="264">
        <f>E156*F156</f>
        <v>0</v>
      </c>
      <c r="H156" s="265">
        <v>2.4000000000000001E-4</v>
      </c>
      <c r="I156" s="266">
        <f>E156*H156</f>
        <v>5.7120000000000004E-2</v>
      </c>
      <c r="J156" s="265">
        <v>0</v>
      </c>
      <c r="K156" s="266">
        <f>E156*J156</f>
        <v>0</v>
      </c>
      <c r="O156" s="258">
        <v>2</v>
      </c>
      <c r="AA156" s="233">
        <v>1</v>
      </c>
      <c r="AB156" s="233">
        <v>7</v>
      </c>
      <c r="AC156" s="233">
        <v>7</v>
      </c>
      <c r="AZ156" s="233">
        <v>2</v>
      </c>
      <c r="BA156" s="233">
        <f>IF(AZ156=1,G156,0)</f>
        <v>0</v>
      </c>
      <c r="BB156" s="233">
        <f>IF(AZ156=2,G156,0)</f>
        <v>0</v>
      </c>
      <c r="BC156" s="233">
        <f>IF(AZ156=3,G156,0)</f>
        <v>0</v>
      </c>
      <c r="BD156" s="233">
        <f>IF(AZ156=4,G156,0)</f>
        <v>0</v>
      </c>
      <c r="BE156" s="233">
        <f>IF(AZ156=5,G156,0)</f>
        <v>0</v>
      </c>
      <c r="CA156" s="258">
        <v>1</v>
      </c>
      <c r="CB156" s="258">
        <v>7</v>
      </c>
    </row>
    <row r="157" spans="1:80">
      <c r="A157" s="267"/>
      <c r="B157" s="270"/>
      <c r="C157" s="335" t="s">
        <v>1604</v>
      </c>
      <c r="D157" s="336"/>
      <c r="E157" s="271">
        <v>238</v>
      </c>
      <c r="F157" s="272"/>
      <c r="G157" s="273"/>
      <c r="H157" s="274"/>
      <c r="I157" s="268"/>
      <c r="J157" s="275"/>
      <c r="K157" s="268"/>
      <c r="M157" s="269" t="s">
        <v>1604</v>
      </c>
      <c r="O157" s="258"/>
    </row>
    <row r="158" spans="1:80">
      <c r="A158" s="276"/>
      <c r="B158" s="277" t="s">
        <v>103</v>
      </c>
      <c r="C158" s="278" t="s">
        <v>1313</v>
      </c>
      <c r="D158" s="279"/>
      <c r="E158" s="280"/>
      <c r="F158" s="281"/>
      <c r="G158" s="282">
        <f>SUM(G155:G157)</f>
        <v>0</v>
      </c>
      <c r="H158" s="283"/>
      <c r="I158" s="284">
        <f>SUM(I155:I157)</f>
        <v>5.7120000000000004E-2</v>
      </c>
      <c r="J158" s="283"/>
      <c r="K158" s="284">
        <f>SUM(K155:K157)</f>
        <v>0</v>
      </c>
      <c r="O158" s="258">
        <v>4</v>
      </c>
      <c r="BA158" s="285">
        <f>SUM(BA155:BA157)</f>
        <v>0</v>
      </c>
      <c r="BB158" s="285">
        <f>SUM(BB155:BB157)</f>
        <v>0</v>
      </c>
      <c r="BC158" s="285">
        <f>SUM(BC155:BC157)</f>
        <v>0</v>
      </c>
      <c r="BD158" s="285">
        <f>SUM(BD155:BD157)</f>
        <v>0</v>
      </c>
      <c r="BE158" s="285">
        <f>SUM(BE155:BE157)</f>
        <v>0</v>
      </c>
    </row>
    <row r="159" spans="1:80">
      <c r="E159" s="233"/>
    </row>
    <row r="160" spans="1:80">
      <c r="E160" s="233"/>
    </row>
    <row r="161" spans="5:5">
      <c r="E161" s="233"/>
    </row>
    <row r="162" spans="5:5">
      <c r="E162" s="233"/>
    </row>
    <row r="163" spans="5:5">
      <c r="E163" s="233"/>
    </row>
    <row r="164" spans="5:5">
      <c r="E164" s="233"/>
    </row>
    <row r="165" spans="5:5">
      <c r="E165" s="233"/>
    </row>
    <row r="166" spans="5:5">
      <c r="E166" s="233"/>
    </row>
    <row r="167" spans="5:5">
      <c r="E167" s="233"/>
    </row>
    <row r="168" spans="5:5">
      <c r="E168" s="233"/>
    </row>
    <row r="169" spans="5:5">
      <c r="E169" s="233"/>
    </row>
    <row r="170" spans="5:5">
      <c r="E170" s="233"/>
    </row>
    <row r="171" spans="5:5">
      <c r="E171" s="233"/>
    </row>
    <row r="172" spans="5:5">
      <c r="E172" s="233"/>
    </row>
    <row r="173" spans="5:5">
      <c r="E173" s="233"/>
    </row>
    <row r="174" spans="5:5">
      <c r="E174" s="233"/>
    </row>
    <row r="175" spans="5:5">
      <c r="E175" s="233"/>
    </row>
    <row r="176" spans="5:5">
      <c r="E176" s="233"/>
    </row>
    <row r="177" spans="1:7">
      <c r="E177" s="233"/>
    </row>
    <row r="178" spans="1:7">
      <c r="E178" s="233"/>
    </row>
    <row r="179" spans="1:7">
      <c r="E179" s="233"/>
    </row>
    <row r="180" spans="1:7">
      <c r="E180" s="233"/>
    </row>
    <row r="181" spans="1:7">
      <c r="E181" s="233"/>
    </row>
    <row r="182" spans="1:7">
      <c r="A182" s="275"/>
      <c r="B182" s="275"/>
      <c r="C182" s="275"/>
      <c r="D182" s="275"/>
      <c r="E182" s="275"/>
      <c r="F182" s="275"/>
      <c r="G182" s="275"/>
    </row>
    <row r="183" spans="1:7">
      <c r="A183" s="275"/>
      <c r="B183" s="275"/>
      <c r="C183" s="275"/>
      <c r="D183" s="275"/>
      <c r="E183" s="275"/>
      <c r="F183" s="275"/>
      <c r="G183" s="275"/>
    </row>
    <row r="184" spans="1:7">
      <c r="A184" s="275"/>
      <c r="B184" s="275"/>
      <c r="C184" s="275"/>
      <c r="D184" s="275"/>
      <c r="E184" s="275"/>
      <c r="F184" s="275"/>
      <c r="G184" s="275"/>
    </row>
    <row r="185" spans="1:7">
      <c r="A185" s="275"/>
      <c r="B185" s="275"/>
      <c r="C185" s="275"/>
      <c r="D185" s="275"/>
      <c r="E185" s="275"/>
      <c r="F185" s="275"/>
      <c r="G185" s="275"/>
    </row>
    <row r="186" spans="1:7">
      <c r="E186" s="233"/>
    </row>
    <row r="187" spans="1:7">
      <c r="E187" s="233"/>
    </row>
    <row r="188" spans="1:7">
      <c r="E188" s="233"/>
    </row>
    <row r="189" spans="1:7">
      <c r="E189" s="233"/>
    </row>
    <row r="190" spans="1:7">
      <c r="E190" s="233"/>
    </row>
    <row r="191" spans="1:7">
      <c r="E191" s="233"/>
    </row>
    <row r="192" spans="1:7">
      <c r="E192" s="233"/>
    </row>
    <row r="193" spans="5:5">
      <c r="E193" s="233"/>
    </row>
    <row r="194" spans="5:5">
      <c r="E194" s="233"/>
    </row>
    <row r="195" spans="5:5">
      <c r="E195" s="233"/>
    </row>
    <row r="196" spans="5:5">
      <c r="E196" s="233"/>
    </row>
    <row r="197" spans="5:5">
      <c r="E197" s="233"/>
    </row>
    <row r="198" spans="5:5">
      <c r="E198" s="233"/>
    </row>
    <row r="199" spans="5:5">
      <c r="E199" s="233"/>
    </row>
    <row r="200" spans="5:5">
      <c r="E200" s="233"/>
    </row>
    <row r="201" spans="5:5">
      <c r="E201" s="233"/>
    </row>
    <row r="202" spans="5:5">
      <c r="E202" s="233"/>
    </row>
    <row r="203" spans="5:5">
      <c r="E203" s="233"/>
    </row>
    <row r="204" spans="5:5">
      <c r="E204" s="233"/>
    </row>
    <row r="205" spans="5:5">
      <c r="E205" s="233"/>
    </row>
    <row r="206" spans="5:5">
      <c r="E206" s="233"/>
    </row>
    <row r="207" spans="5:5">
      <c r="E207" s="233"/>
    </row>
    <row r="208" spans="5:5">
      <c r="E208" s="233"/>
    </row>
    <row r="209" spans="1:7">
      <c r="E209" s="233"/>
    </row>
    <row r="210" spans="1:7">
      <c r="E210" s="233"/>
    </row>
    <row r="211" spans="1:7">
      <c r="E211" s="233"/>
    </row>
    <row r="212" spans="1:7">
      <c r="E212" s="233"/>
    </row>
    <row r="213" spans="1:7">
      <c r="E213" s="233"/>
    </row>
    <row r="214" spans="1:7">
      <c r="E214" s="233"/>
    </row>
    <row r="215" spans="1:7">
      <c r="E215" s="233"/>
    </row>
    <row r="216" spans="1:7">
      <c r="E216" s="233"/>
    </row>
    <row r="217" spans="1:7">
      <c r="A217" s="286"/>
      <c r="B217" s="286"/>
    </row>
    <row r="218" spans="1:7">
      <c r="A218" s="275"/>
      <c r="B218" s="275"/>
      <c r="C218" s="287"/>
      <c r="D218" s="287"/>
      <c r="E218" s="288"/>
      <c r="F218" s="287"/>
      <c r="G218" s="289"/>
    </row>
    <row r="219" spans="1:7">
      <c r="A219" s="290"/>
      <c r="B219" s="290"/>
      <c r="C219" s="275"/>
      <c r="D219" s="275"/>
      <c r="E219" s="291"/>
      <c r="F219" s="275"/>
      <c r="G219" s="275"/>
    </row>
    <row r="220" spans="1:7">
      <c r="A220" s="275"/>
      <c r="B220" s="275"/>
      <c r="C220" s="275"/>
      <c r="D220" s="275"/>
      <c r="E220" s="291"/>
      <c r="F220" s="275"/>
      <c r="G220" s="275"/>
    </row>
    <row r="221" spans="1:7">
      <c r="A221" s="275"/>
      <c r="B221" s="275"/>
      <c r="C221" s="275"/>
      <c r="D221" s="275"/>
      <c r="E221" s="291"/>
      <c r="F221" s="275"/>
      <c r="G221" s="275"/>
    </row>
    <row r="222" spans="1:7">
      <c r="A222" s="275"/>
      <c r="B222" s="275"/>
      <c r="C222" s="275"/>
      <c r="D222" s="275"/>
      <c r="E222" s="291"/>
      <c r="F222" s="275"/>
      <c r="G222" s="275"/>
    </row>
    <row r="223" spans="1:7">
      <c r="A223" s="275"/>
      <c r="B223" s="275"/>
      <c r="C223" s="275"/>
      <c r="D223" s="275"/>
      <c r="E223" s="291"/>
      <c r="F223" s="275"/>
      <c r="G223" s="275"/>
    </row>
    <row r="224" spans="1:7">
      <c r="A224" s="275"/>
      <c r="B224" s="275"/>
      <c r="C224" s="275"/>
      <c r="D224" s="275"/>
      <c r="E224" s="291"/>
      <c r="F224" s="275"/>
      <c r="G224" s="275"/>
    </row>
    <row r="225" spans="1:7">
      <c r="A225" s="275"/>
      <c r="B225" s="275"/>
      <c r="C225" s="275"/>
      <c r="D225" s="275"/>
      <c r="E225" s="291"/>
      <c r="F225" s="275"/>
      <c r="G225" s="275"/>
    </row>
    <row r="226" spans="1:7">
      <c r="A226" s="275"/>
      <c r="B226" s="275"/>
      <c r="C226" s="275"/>
      <c r="D226" s="275"/>
      <c r="E226" s="291"/>
      <c r="F226" s="275"/>
      <c r="G226" s="275"/>
    </row>
    <row r="227" spans="1:7">
      <c r="A227" s="275"/>
      <c r="B227" s="275"/>
      <c r="C227" s="275"/>
      <c r="D227" s="275"/>
      <c r="E227" s="291"/>
      <c r="F227" s="275"/>
      <c r="G227" s="275"/>
    </row>
    <row r="228" spans="1:7">
      <c r="A228" s="275"/>
      <c r="B228" s="275"/>
      <c r="C228" s="275"/>
      <c r="D228" s="275"/>
      <c r="E228" s="291"/>
      <c r="F228" s="275"/>
      <c r="G228" s="275"/>
    </row>
    <row r="229" spans="1:7">
      <c r="A229" s="275"/>
      <c r="B229" s="275"/>
      <c r="C229" s="275"/>
      <c r="D229" s="275"/>
      <c r="E229" s="291"/>
      <c r="F229" s="275"/>
      <c r="G229" s="275"/>
    </row>
    <row r="230" spans="1:7">
      <c r="A230" s="275"/>
      <c r="B230" s="275"/>
      <c r="C230" s="275"/>
      <c r="D230" s="275"/>
      <c r="E230" s="291"/>
      <c r="F230" s="275"/>
      <c r="G230" s="275"/>
    </row>
    <row r="231" spans="1:7">
      <c r="A231" s="275"/>
      <c r="B231" s="275"/>
      <c r="C231" s="275"/>
      <c r="D231" s="275"/>
      <c r="E231" s="291"/>
      <c r="F231" s="275"/>
      <c r="G231" s="275"/>
    </row>
  </sheetData>
  <mergeCells count="74">
    <mergeCell ref="C28:D28"/>
    <mergeCell ref="C30:D30"/>
    <mergeCell ref="C31:D31"/>
    <mergeCell ref="A1:G1"/>
    <mergeCell ref="A3:B3"/>
    <mergeCell ref="A4:B4"/>
    <mergeCell ref="E4:G4"/>
    <mergeCell ref="C9:D9"/>
    <mergeCell ref="C10:D10"/>
    <mergeCell ref="C12:D12"/>
    <mergeCell ref="C15:D15"/>
    <mergeCell ref="C21:D21"/>
    <mergeCell ref="C22:D22"/>
    <mergeCell ref="C24:D24"/>
    <mergeCell ref="C25:D25"/>
    <mergeCell ref="C26:D26"/>
    <mergeCell ref="C44:D44"/>
    <mergeCell ref="C46:D46"/>
    <mergeCell ref="C48:D48"/>
    <mergeCell ref="C49:D49"/>
    <mergeCell ref="C34:D34"/>
    <mergeCell ref="C35:D35"/>
    <mergeCell ref="C36:D36"/>
    <mergeCell ref="C37:D37"/>
    <mergeCell ref="C39:D39"/>
    <mergeCell ref="C41:D41"/>
    <mergeCell ref="C79:D79"/>
    <mergeCell ref="C81:D81"/>
    <mergeCell ref="C82:D82"/>
    <mergeCell ref="C59:D59"/>
    <mergeCell ref="C60:D60"/>
    <mergeCell ref="C61:D61"/>
    <mergeCell ref="C63:D63"/>
    <mergeCell ref="C65:D65"/>
    <mergeCell ref="C66:D66"/>
    <mergeCell ref="C68:D68"/>
    <mergeCell ref="C69:D69"/>
    <mergeCell ref="C75:D75"/>
    <mergeCell ref="C76:D76"/>
    <mergeCell ref="C77:D77"/>
    <mergeCell ref="C105:D105"/>
    <mergeCell ref="C107:D107"/>
    <mergeCell ref="C109:D109"/>
    <mergeCell ref="C84:D84"/>
    <mergeCell ref="C85:D85"/>
    <mergeCell ref="C86:D86"/>
    <mergeCell ref="C89:D89"/>
    <mergeCell ref="C91:D91"/>
    <mergeCell ref="C92:D92"/>
    <mergeCell ref="C94:D94"/>
    <mergeCell ref="C95:D95"/>
    <mergeCell ref="C97:D97"/>
    <mergeCell ref="C98:D98"/>
    <mergeCell ref="C103:D103"/>
    <mergeCell ref="C136:D136"/>
    <mergeCell ref="C111:D111"/>
    <mergeCell ref="C113:D113"/>
    <mergeCell ref="C115:D115"/>
    <mergeCell ref="C117:D117"/>
    <mergeCell ref="C119:D119"/>
    <mergeCell ref="C120:D120"/>
    <mergeCell ref="C122:D122"/>
    <mergeCell ref="C124:D124"/>
    <mergeCell ref="C128:D128"/>
    <mergeCell ref="C134:D134"/>
    <mergeCell ref="C135:D135"/>
    <mergeCell ref="C157:D157"/>
    <mergeCell ref="C141:D141"/>
    <mergeCell ref="C142:D142"/>
    <mergeCell ref="C144:D144"/>
    <mergeCell ref="C146:D146"/>
    <mergeCell ref="C148:D148"/>
    <mergeCell ref="C150:D150"/>
    <mergeCell ref="C152:D152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>
  <sheetPr codeName="List25"/>
  <dimension ref="A1:BE51"/>
  <sheetViews>
    <sheetView topLeftCell="A10" workbookViewId="0">
      <selection activeCell="H14" sqref="H14"/>
    </sheetView>
  </sheetViews>
  <sheetFormatPr defaultColWidth="9.109375" defaultRowHeight="13.2"/>
  <cols>
    <col min="1" max="1" width="2" style="1" customWidth="1"/>
    <col min="2" max="2" width="15" style="1" customWidth="1"/>
    <col min="3" max="3" width="15.88671875" style="1" customWidth="1"/>
    <col min="4" max="4" width="14.5546875" style="1" customWidth="1"/>
    <col min="5" max="5" width="13.5546875" style="1" customWidth="1"/>
    <col min="6" max="6" width="16.5546875" style="1" customWidth="1"/>
    <col min="7" max="7" width="15.33203125" style="1" customWidth="1"/>
    <col min="8" max="16384" width="9.109375" style="1"/>
  </cols>
  <sheetData>
    <row r="1" spans="1:57" ht="24.75" customHeight="1" thickBot="1">
      <c r="A1" s="95" t="s">
        <v>33</v>
      </c>
      <c r="B1" s="96"/>
      <c r="C1" s="96"/>
      <c r="D1" s="96"/>
      <c r="E1" s="96"/>
      <c r="F1" s="96"/>
      <c r="G1" s="96"/>
    </row>
    <row r="2" spans="1:57" ht="12.75" customHeight="1">
      <c r="A2" s="97" t="s">
        <v>34</v>
      </c>
      <c r="B2" s="98"/>
      <c r="C2" s="99">
        <v>5</v>
      </c>
      <c r="D2" s="99" t="s">
        <v>1606</v>
      </c>
      <c r="E2" s="98"/>
      <c r="F2" s="100" t="s">
        <v>35</v>
      </c>
      <c r="G2" s="101"/>
    </row>
    <row r="3" spans="1:57" ht="3" hidden="1" customHeight="1">
      <c r="A3" s="102"/>
      <c r="B3" s="103"/>
      <c r="C3" s="104"/>
      <c r="D3" s="104"/>
      <c r="E3" s="103"/>
      <c r="F3" s="105"/>
      <c r="G3" s="106"/>
    </row>
    <row r="4" spans="1:57" ht="12" customHeight="1">
      <c r="A4" s="107" t="s">
        <v>36</v>
      </c>
      <c r="B4" s="103"/>
      <c r="C4" s="104"/>
      <c r="D4" s="104"/>
      <c r="E4" s="103"/>
      <c r="F4" s="105" t="s">
        <v>37</v>
      </c>
      <c r="G4" s="108"/>
    </row>
    <row r="5" spans="1:57" ht="12.9" customHeight="1">
      <c r="A5" s="109" t="s">
        <v>107</v>
      </c>
      <c r="B5" s="110"/>
      <c r="C5" s="111" t="s">
        <v>39</v>
      </c>
      <c r="D5" s="112"/>
      <c r="E5" s="113"/>
      <c r="F5" s="105" t="s">
        <v>38</v>
      </c>
      <c r="G5" s="106"/>
    </row>
    <row r="6" spans="1:57" ht="12.9" customHeight="1">
      <c r="A6" s="107" t="s">
        <v>39</v>
      </c>
      <c r="B6" s="103"/>
      <c r="C6" s="104"/>
      <c r="D6" s="104"/>
      <c r="E6" s="103"/>
      <c r="F6" s="114" t="s">
        <v>40</v>
      </c>
      <c r="G6" s="115">
        <v>0</v>
      </c>
      <c r="O6" s="116"/>
    </row>
    <row r="7" spans="1:57" ht="12.9" customHeight="1">
      <c r="A7" s="117" t="s">
        <v>104</v>
      </c>
      <c r="B7" s="118"/>
      <c r="C7" s="119" t="s">
        <v>105</v>
      </c>
      <c r="D7" s="120"/>
      <c r="E7" s="120"/>
      <c r="F7" s="121" t="s">
        <v>41</v>
      </c>
      <c r="G7" s="115">
        <f>IF(G6=0,,ROUND((F30+F32)/G6,1))</f>
        <v>0</v>
      </c>
    </row>
    <row r="8" spans="1:57">
      <c r="A8" s="122" t="s">
        <v>42</v>
      </c>
      <c r="B8" s="105"/>
      <c r="C8" s="317" t="s">
        <v>2090</v>
      </c>
      <c r="D8" s="317"/>
      <c r="E8" s="318"/>
      <c r="F8" s="123" t="s">
        <v>43</v>
      </c>
      <c r="G8" s="124"/>
      <c r="H8" s="125"/>
      <c r="I8" s="126"/>
    </row>
    <row r="9" spans="1:57">
      <c r="A9" s="122" t="s">
        <v>44</v>
      </c>
      <c r="B9" s="105"/>
      <c r="C9" s="317" t="s">
        <v>2090</v>
      </c>
      <c r="D9" s="317"/>
      <c r="E9" s="318"/>
      <c r="F9" s="105"/>
      <c r="G9" s="127"/>
      <c r="H9" s="128"/>
    </row>
    <row r="10" spans="1:57">
      <c r="A10" s="122" t="s">
        <v>45</v>
      </c>
      <c r="B10" s="105"/>
      <c r="C10" s="317" t="s">
        <v>2091</v>
      </c>
      <c r="D10" s="317"/>
      <c r="E10" s="317"/>
      <c r="F10" s="129"/>
      <c r="G10" s="130"/>
      <c r="H10" s="131"/>
    </row>
    <row r="11" spans="1:57" ht="13.5" customHeight="1">
      <c r="A11" s="122" t="s">
        <v>46</v>
      </c>
      <c r="B11" s="105"/>
      <c r="C11" s="317"/>
      <c r="D11" s="317"/>
      <c r="E11" s="317"/>
      <c r="F11" s="132" t="s">
        <v>47</v>
      </c>
      <c r="G11" s="133"/>
      <c r="H11" s="128"/>
      <c r="BA11" s="134"/>
      <c r="BB11" s="134"/>
      <c r="BC11" s="134"/>
      <c r="BD11" s="134"/>
      <c r="BE11" s="134"/>
    </row>
    <row r="12" spans="1:57" ht="12.75" customHeight="1">
      <c r="A12" s="135" t="s">
        <v>48</v>
      </c>
      <c r="B12" s="103"/>
      <c r="C12" s="318" t="s">
        <v>2092</v>
      </c>
      <c r="D12" s="319"/>
      <c r="E12" s="320"/>
      <c r="F12" s="136" t="s">
        <v>49</v>
      </c>
      <c r="G12" s="137"/>
      <c r="H12" s="128"/>
    </row>
    <row r="13" spans="1:57" ht="28.5" customHeight="1" thickBot="1">
      <c r="A13" s="138" t="s">
        <v>50</v>
      </c>
      <c r="B13" s="139"/>
      <c r="C13" s="139"/>
      <c r="D13" s="139"/>
      <c r="E13" s="140"/>
      <c r="F13" s="140"/>
      <c r="G13" s="141"/>
      <c r="H13" s="128"/>
    </row>
    <row r="14" spans="1:57" ht="17.25" customHeight="1" thickBot="1">
      <c r="A14" s="142" t="s">
        <v>51</v>
      </c>
      <c r="B14" s="143"/>
      <c r="C14" s="144"/>
      <c r="D14" s="145" t="s">
        <v>52</v>
      </c>
      <c r="E14" s="146"/>
      <c r="F14" s="146"/>
      <c r="G14" s="144"/>
    </row>
    <row r="15" spans="1:57" ht="15.9" customHeight="1">
      <c r="A15" s="147"/>
      <c r="B15" s="148" t="s">
        <v>53</v>
      </c>
      <c r="C15" s="149">
        <f>'SO 01 5 Rek'!E13</f>
        <v>0</v>
      </c>
      <c r="D15" s="150" t="str">
        <f>'SO 01 5 Rek'!A18</f>
        <v>Ztížené výrobní podmínky</v>
      </c>
      <c r="E15" s="151"/>
      <c r="F15" s="152"/>
      <c r="G15" s="149">
        <f>'SO 01 5 Rek'!I18</f>
        <v>0</v>
      </c>
    </row>
    <row r="16" spans="1:57" ht="15.9" customHeight="1">
      <c r="A16" s="147" t="s">
        <v>54</v>
      </c>
      <c r="B16" s="148" t="s">
        <v>55</v>
      </c>
      <c r="C16" s="149">
        <f>'SO 01 5 Rek'!F13</f>
        <v>0</v>
      </c>
      <c r="D16" s="102" t="str">
        <f>'SO 01 5 Rek'!A19</f>
        <v>Oborová přirážka</v>
      </c>
      <c r="E16" s="153"/>
      <c r="F16" s="154"/>
      <c r="G16" s="149">
        <f>'SO 01 5 Rek'!I19</f>
        <v>0</v>
      </c>
    </row>
    <row r="17" spans="1:7" ht="15.9" customHeight="1">
      <c r="A17" s="147" t="s">
        <v>56</v>
      </c>
      <c r="B17" s="148" t="s">
        <v>57</v>
      </c>
      <c r="C17" s="149">
        <f>'SO 01 5 Rek'!H13</f>
        <v>0</v>
      </c>
      <c r="D17" s="102" t="str">
        <f>'SO 01 5 Rek'!A20</f>
        <v>Přesun stavebních kapacit</v>
      </c>
      <c r="E17" s="153"/>
      <c r="F17" s="154"/>
      <c r="G17" s="149">
        <f>'SO 01 5 Rek'!I20</f>
        <v>0</v>
      </c>
    </row>
    <row r="18" spans="1:7" ht="15.9" customHeight="1">
      <c r="A18" s="155" t="s">
        <v>58</v>
      </c>
      <c r="B18" s="156" t="s">
        <v>59</v>
      </c>
      <c r="C18" s="149">
        <f>'SO 01 5 Rek'!G13</f>
        <v>0</v>
      </c>
      <c r="D18" s="102" t="str">
        <f>'SO 01 5 Rek'!A21</f>
        <v>Mimostaveništní doprava</v>
      </c>
      <c r="E18" s="153"/>
      <c r="F18" s="154"/>
      <c r="G18" s="149">
        <f>'SO 01 5 Rek'!I21</f>
        <v>0</v>
      </c>
    </row>
    <row r="19" spans="1:7" ht="15.9" customHeight="1">
      <c r="A19" s="157" t="s">
        <v>60</v>
      </c>
      <c r="B19" s="148"/>
      <c r="C19" s="149">
        <f>SUM(C15:C18)</f>
        <v>0</v>
      </c>
      <c r="D19" s="102" t="str">
        <f>'SO 01 5 Rek'!A22</f>
        <v>Zařízení staveniště</v>
      </c>
      <c r="E19" s="153"/>
      <c r="F19" s="154"/>
      <c r="G19" s="149">
        <f>'SO 01 5 Rek'!I22</f>
        <v>0</v>
      </c>
    </row>
    <row r="20" spans="1:7" ht="15.9" customHeight="1">
      <c r="A20" s="157"/>
      <c r="B20" s="148"/>
      <c r="C20" s="149"/>
      <c r="D20" s="102" t="str">
        <f>'SO 01 5 Rek'!A23</f>
        <v>Provoz investora</v>
      </c>
      <c r="E20" s="153"/>
      <c r="F20" s="154"/>
      <c r="G20" s="149">
        <f>'SO 01 5 Rek'!I23</f>
        <v>0</v>
      </c>
    </row>
    <row r="21" spans="1:7" ht="15.9" customHeight="1">
      <c r="A21" s="157" t="s">
        <v>30</v>
      </c>
      <c r="B21" s="148"/>
      <c r="C21" s="149">
        <f>'SO 01 5 Rek'!I13</f>
        <v>0</v>
      </c>
      <c r="D21" s="102" t="str">
        <f>'SO 01 5 Rek'!A24</f>
        <v>Kompletační činnost (IČD)</v>
      </c>
      <c r="E21" s="153"/>
      <c r="F21" s="154"/>
      <c r="G21" s="149">
        <f>'SO 01 5 Rek'!I24</f>
        <v>0</v>
      </c>
    </row>
    <row r="22" spans="1:7" ht="15.9" customHeight="1">
      <c r="A22" s="158" t="s">
        <v>61</v>
      </c>
      <c r="B22" s="128"/>
      <c r="C22" s="149">
        <f>C19+C21</f>
        <v>0</v>
      </c>
      <c r="D22" s="102" t="s">
        <v>62</v>
      </c>
      <c r="E22" s="153"/>
      <c r="F22" s="154"/>
      <c r="G22" s="149">
        <f>G23-SUM(G15:G21)</f>
        <v>0</v>
      </c>
    </row>
    <row r="23" spans="1:7" ht="15.9" customHeight="1" thickBot="1">
      <c r="A23" s="315" t="s">
        <v>63</v>
      </c>
      <c r="B23" s="316"/>
      <c r="C23" s="159">
        <f>C22+G23</f>
        <v>0</v>
      </c>
      <c r="D23" s="160" t="s">
        <v>64</v>
      </c>
      <c r="E23" s="161"/>
      <c r="F23" s="162"/>
      <c r="G23" s="149">
        <f>'SO 01 5 Rek'!H26</f>
        <v>0</v>
      </c>
    </row>
    <row r="24" spans="1:7">
      <c r="A24" s="163" t="s">
        <v>65</v>
      </c>
      <c r="B24" s="164"/>
      <c r="C24" s="165"/>
      <c r="D24" s="164" t="s">
        <v>66</v>
      </c>
      <c r="E24" s="164"/>
      <c r="F24" s="166" t="s">
        <v>67</v>
      </c>
      <c r="G24" s="167"/>
    </row>
    <row r="25" spans="1:7">
      <c r="A25" s="158" t="s">
        <v>68</v>
      </c>
      <c r="B25" s="128"/>
      <c r="C25" s="168"/>
      <c r="D25" s="128" t="s">
        <v>68</v>
      </c>
      <c r="F25" s="169" t="s">
        <v>68</v>
      </c>
      <c r="G25" s="170"/>
    </row>
    <row r="26" spans="1:7" ht="37.5" customHeight="1">
      <c r="A26" s="158" t="s">
        <v>69</v>
      </c>
      <c r="B26" s="171"/>
      <c r="C26" s="168"/>
      <c r="D26" s="128" t="s">
        <v>69</v>
      </c>
      <c r="F26" s="169" t="s">
        <v>69</v>
      </c>
      <c r="G26" s="170"/>
    </row>
    <row r="27" spans="1:7">
      <c r="A27" s="158"/>
      <c r="B27" s="172"/>
      <c r="C27" s="168"/>
      <c r="D27" s="128"/>
      <c r="F27" s="169"/>
      <c r="G27" s="170"/>
    </row>
    <row r="28" spans="1:7">
      <c r="A28" s="158" t="s">
        <v>70</v>
      </c>
      <c r="B28" s="128"/>
      <c r="C28" s="168"/>
      <c r="D28" s="169" t="s">
        <v>71</v>
      </c>
      <c r="E28" s="168"/>
      <c r="F28" s="173" t="s">
        <v>71</v>
      </c>
      <c r="G28" s="170"/>
    </row>
    <row r="29" spans="1:7" ht="69" customHeight="1">
      <c r="A29" s="158"/>
      <c r="B29" s="128"/>
      <c r="C29" s="174"/>
      <c r="D29" s="175"/>
      <c r="E29" s="174"/>
      <c r="F29" s="128"/>
      <c r="G29" s="170"/>
    </row>
    <row r="30" spans="1:7">
      <c r="A30" s="176" t="s">
        <v>12</v>
      </c>
      <c r="B30" s="177"/>
      <c r="C30" s="178">
        <v>21</v>
      </c>
      <c r="D30" s="177" t="s">
        <v>72</v>
      </c>
      <c r="E30" s="179"/>
      <c r="F30" s="310">
        <f>C23-F32</f>
        <v>0</v>
      </c>
      <c r="G30" s="311"/>
    </row>
    <row r="31" spans="1:7">
      <c r="A31" s="176" t="s">
        <v>73</v>
      </c>
      <c r="B31" s="177"/>
      <c r="C31" s="178">
        <f>C30</f>
        <v>21</v>
      </c>
      <c r="D31" s="177" t="s">
        <v>74</v>
      </c>
      <c r="E31" s="179"/>
      <c r="F31" s="310">
        <f>ROUND(PRODUCT(F30,C31/100),0)</f>
        <v>0</v>
      </c>
      <c r="G31" s="311"/>
    </row>
    <row r="32" spans="1:7">
      <c r="A32" s="176" t="s">
        <v>12</v>
      </c>
      <c r="B32" s="177"/>
      <c r="C32" s="178">
        <v>0</v>
      </c>
      <c r="D32" s="177" t="s">
        <v>74</v>
      </c>
      <c r="E32" s="179"/>
      <c r="F32" s="310">
        <v>0</v>
      </c>
      <c r="G32" s="311"/>
    </row>
    <row r="33" spans="1:8">
      <c r="A33" s="176" t="s">
        <v>73</v>
      </c>
      <c r="B33" s="180"/>
      <c r="C33" s="181">
        <f>C32</f>
        <v>0</v>
      </c>
      <c r="D33" s="177" t="s">
        <v>74</v>
      </c>
      <c r="E33" s="154"/>
      <c r="F33" s="310">
        <f>ROUND(PRODUCT(F32,C33/100),0)</f>
        <v>0</v>
      </c>
      <c r="G33" s="311"/>
    </row>
    <row r="34" spans="1:8" s="185" customFormat="1" ht="19.5" customHeight="1" thickBot="1">
      <c r="A34" s="182" t="s">
        <v>75</v>
      </c>
      <c r="B34" s="183"/>
      <c r="C34" s="183"/>
      <c r="D34" s="183"/>
      <c r="E34" s="184"/>
      <c r="F34" s="312">
        <f>ROUND(SUM(F30:F33),0)</f>
        <v>0</v>
      </c>
      <c r="G34" s="313"/>
    </row>
    <row r="36" spans="1:8">
      <c r="A36" s="2" t="s">
        <v>76</v>
      </c>
      <c r="B36" s="2"/>
      <c r="C36" s="2"/>
      <c r="D36" s="2"/>
      <c r="E36" s="2"/>
      <c r="F36" s="2"/>
      <c r="G36" s="2"/>
      <c r="H36" s="1" t="s">
        <v>2</v>
      </c>
    </row>
    <row r="37" spans="1:8" ht="14.25" customHeight="1">
      <c r="A37" s="2"/>
      <c r="B37" s="314"/>
      <c r="C37" s="314"/>
      <c r="D37" s="314"/>
      <c r="E37" s="314"/>
      <c r="F37" s="314"/>
      <c r="G37" s="314"/>
      <c r="H37" s="1" t="s">
        <v>2</v>
      </c>
    </row>
    <row r="38" spans="1:8" ht="12.75" customHeight="1">
      <c r="A38" s="186"/>
      <c r="B38" s="314"/>
      <c r="C38" s="314"/>
      <c r="D38" s="314"/>
      <c r="E38" s="314"/>
      <c r="F38" s="314"/>
      <c r="G38" s="314"/>
      <c r="H38" s="1" t="s">
        <v>2</v>
      </c>
    </row>
    <row r="39" spans="1:8">
      <c r="A39" s="186"/>
      <c r="B39" s="314"/>
      <c r="C39" s="314"/>
      <c r="D39" s="314"/>
      <c r="E39" s="314"/>
      <c r="F39" s="314"/>
      <c r="G39" s="314"/>
      <c r="H39" s="1" t="s">
        <v>2</v>
      </c>
    </row>
    <row r="40" spans="1:8">
      <c r="A40" s="186"/>
      <c r="B40" s="314"/>
      <c r="C40" s="314"/>
      <c r="D40" s="314"/>
      <c r="E40" s="314"/>
      <c r="F40" s="314"/>
      <c r="G40" s="314"/>
      <c r="H40" s="1" t="s">
        <v>2</v>
      </c>
    </row>
    <row r="41" spans="1:8">
      <c r="A41" s="186"/>
      <c r="B41" s="314"/>
      <c r="C41" s="314"/>
      <c r="D41" s="314"/>
      <c r="E41" s="314"/>
      <c r="F41" s="314"/>
      <c r="G41" s="314"/>
      <c r="H41" s="1" t="s">
        <v>2</v>
      </c>
    </row>
    <row r="42" spans="1:8">
      <c r="A42" s="186"/>
      <c r="B42" s="314"/>
      <c r="C42" s="314"/>
      <c r="D42" s="314"/>
      <c r="E42" s="314"/>
      <c r="F42" s="314"/>
      <c r="G42" s="314"/>
      <c r="H42" s="1" t="s">
        <v>2</v>
      </c>
    </row>
    <row r="43" spans="1:8">
      <c r="A43" s="186"/>
      <c r="B43" s="314"/>
      <c r="C43" s="314"/>
      <c r="D43" s="314"/>
      <c r="E43" s="314"/>
      <c r="F43" s="314"/>
      <c r="G43" s="314"/>
      <c r="H43" s="1" t="s">
        <v>2</v>
      </c>
    </row>
    <row r="44" spans="1:8" ht="12.75" customHeight="1">
      <c r="A44" s="186"/>
      <c r="B44" s="314"/>
      <c r="C44" s="314"/>
      <c r="D44" s="314"/>
      <c r="E44" s="314"/>
      <c r="F44" s="314"/>
      <c r="G44" s="314"/>
      <c r="H44" s="1" t="s">
        <v>2</v>
      </c>
    </row>
    <row r="45" spans="1:8" ht="12.75" customHeight="1">
      <c r="A45" s="186"/>
      <c r="B45" s="314"/>
      <c r="C45" s="314"/>
      <c r="D45" s="314"/>
      <c r="E45" s="314"/>
      <c r="F45" s="314"/>
      <c r="G45" s="314"/>
      <c r="H45" s="1" t="s">
        <v>2</v>
      </c>
    </row>
    <row r="46" spans="1:8">
      <c r="B46" s="309"/>
      <c r="C46" s="309"/>
      <c r="D46" s="309"/>
      <c r="E46" s="309"/>
      <c r="F46" s="309"/>
      <c r="G46" s="309"/>
    </row>
    <row r="47" spans="1:8">
      <c r="B47" s="309"/>
      <c r="C47" s="309"/>
      <c r="D47" s="309"/>
      <c r="E47" s="309"/>
      <c r="F47" s="309"/>
      <c r="G47" s="309"/>
    </row>
    <row r="48" spans="1:8">
      <c r="B48" s="309"/>
      <c r="C48" s="309"/>
      <c r="D48" s="309"/>
      <c r="E48" s="309"/>
      <c r="F48" s="309"/>
      <c r="G48" s="309"/>
    </row>
    <row r="49" spans="2:7">
      <c r="B49" s="309"/>
      <c r="C49" s="309"/>
      <c r="D49" s="309"/>
      <c r="E49" s="309"/>
      <c r="F49" s="309"/>
      <c r="G49" s="309"/>
    </row>
    <row r="50" spans="2:7">
      <c r="B50" s="309"/>
      <c r="C50" s="309"/>
      <c r="D50" s="309"/>
      <c r="E50" s="309"/>
      <c r="F50" s="309"/>
      <c r="G50" s="309"/>
    </row>
    <row r="51" spans="2:7">
      <c r="B51" s="309"/>
      <c r="C51" s="309"/>
      <c r="D51" s="309"/>
      <c r="E51" s="309"/>
      <c r="F51" s="309"/>
      <c r="G51" s="309"/>
    </row>
  </sheetData>
  <mergeCells count="18">
    <mergeCell ref="A23:B23"/>
    <mergeCell ref="C8:E8"/>
    <mergeCell ref="C9:E9"/>
    <mergeCell ref="C10:E10"/>
    <mergeCell ref="C11:E11"/>
    <mergeCell ref="C12:E12"/>
    <mergeCell ref="B51:G51"/>
    <mergeCell ref="F30:G30"/>
    <mergeCell ref="F31:G31"/>
    <mergeCell ref="F32:G32"/>
    <mergeCell ref="F33:G33"/>
    <mergeCell ref="F34:G34"/>
    <mergeCell ref="B37:G45"/>
    <mergeCell ref="B46:G46"/>
    <mergeCell ref="B47:G47"/>
    <mergeCell ref="B48:G48"/>
    <mergeCell ref="B49:G49"/>
    <mergeCell ref="B50:G50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>
  <sheetPr codeName="List35"/>
  <dimension ref="A1:BE77"/>
  <sheetViews>
    <sheetView topLeftCell="A7" workbookViewId="0">
      <selection activeCell="G30" sqref="G30"/>
    </sheetView>
  </sheetViews>
  <sheetFormatPr defaultColWidth="9.109375" defaultRowHeight="13.2"/>
  <cols>
    <col min="1" max="1" width="5.88671875" style="1" customWidth="1"/>
    <col min="2" max="2" width="6.109375" style="1" customWidth="1"/>
    <col min="3" max="3" width="11.44140625" style="1" customWidth="1"/>
    <col min="4" max="4" width="15.88671875" style="1" customWidth="1"/>
    <col min="5" max="5" width="11.33203125" style="1" customWidth="1"/>
    <col min="6" max="6" width="10.88671875" style="1" customWidth="1"/>
    <col min="7" max="7" width="11" style="1" customWidth="1"/>
    <col min="8" max="8" width="11.109375" style="1" customWidth="1"/>
    <col min="9" max="9" width="10.6640625" style="1" customWidth="1"/>
    <col min="10" max="16384" width="9.109375" style="1"/>
  </cols>
  <sheetData>
    <row r="1" spans="1:57" ht="13.8" thickTop="1">
      <c r="A1" s="321" t="s">
        <v>3</v>
      </c>
      <c r="B1" s="322"/>
      <c r="C1" s="187" t="s">
        <v>106</v>
      </c>
      <c r="D1" s="188"/>
      <c r="E1" s="189"/>
      <c r="F1" s="188"/>
      <c r="G1" s="190" t="s">
        <v>77</v>
      </c>
      <c r="H1" s="191">
        <v>5</v>
      </c>
      <c r="I1" s="192"/>
    </row>
    <row r="2" spans="1:57" ht="13.8" thickBot="1">
      <c r="A2" s="323" t="s">
        <v>78</v>
      </c>
      <c r="B2" s="324"/>
      <c r="C2" s="193" t="s">
        <v>108</v>
      </c>
      <c r="D2" s="194"/>
      <c r="E2" s="195"/>
      <c r="F2" s="194"/>
      <c r="G2" s="325" t="s">
        <v>1606</v>
      </c>
      <c r="H2" s="326"/>
      <c r="I2" s="327"/>
    </row>
    <row r="3" spans="1:57" ht="13.8" thickTop="1">
      <c r="F3" s="128"/>
    </row>
    <row r="4" spans="1:57" ht="19.5" customHeight="1">
      <c r="A4" s="196" t="s">
        <v>79</v>
      </c>
      <c r="B4" s="197"/>
      <c r="C4" s="197"/>
      <c r="D4" s="197"/>
      <c r="E4" s="198"/>
      <c r="F4" s="197"/>
      <c r="G4" s="197"/>
      <c r="H4" s="197"/>
      <c r="I4" s="197"/>
    </row>
    <row r="5" spans="1:57" ht="13.8" thickBot="1"/>
    <row r="6" spans="1:57" s="128" customFormat="1" ht="13.8" thickBot="1">
      <c r="A6" s="199"/>
      <c r="B6" s="200" t="s">
        <v>80</v>
      </c>
      <c r="C6" s="200"/>
      <c r="D6" s="201"/>
      <c r="E6" s="202" t="s">
        <v>26</v>
      </c>
      <c r="F6" s="203" t="s">
        <v>27</v>
      </c>
      <c r="G6" s="203" t="s">
        <v>28</v>
      </c>
      <c r="H6" s="203" t="s">
        <v>29</v>
      </c>
      <c r="I6" s="204" t="s">
        <v>30</v>
      </c>
    </row>
    <row r="7" spans="1:57" s="128" customFormat="1">
      <c r="A7" s="292" t="str">
        <f>'SO 01 5 Pol'!B7</f>
        <v>1</v>
      </c>
      <c r="B7" s="62" t="str">
        <f>'SO 01 5 Pol'!C7</f>
        <v>Zemní práce</v>
      </c>
      <c r="D7" s="205"/>
      <c r="E7" s="293">
        <f>'SO 01 5 Pol'!BA42</f>
        <v>0</v>
      </c>
      <c r="F7" s="294">
        <f>'SO 01 5 Pol'!BB42</f>
        <v>0</v>
      </c>
      <c r="G7" s="294">
        <f>'SO 01 5 Pol'!BC42</f>
        <v>0</v>
      </c>
      <c r="H7" s="294">
        <f>'SO 01 5 Pol'!BD42</f>
        <v>0</v>
      </c>
      <c r="I7" s="295">
        <f>'SO 01 5 Pol'!BE42</f>
        <v>0</v>
      </c>
    </row>
    <row r="8" spans="1:57" s="128" customFormat="1">
      <c r="A8" s="292" t="str">
        <f>'SO 01 5 Pol'!B43</f>
        <v>4</v>
      </c>
      <c r="B8" s="62" t="str">
        <f>'SO 01 5 Pol'!C43</f>
        <v>Vodorovné konstrukce</v>
      </c>
      <c r="D8" s="205"/>
      <c r="E8" s="293">
        <f>'SO 01 5 Pol'!BA51</f>
        <v>0</v>
      </c>
      <c r="F8" s="294">
        <f>'SO 01 5 Pol'!BB51</f>
        <v>0</v>
      </c>
      <c r="G8" s="294">
        <f>'SO 01 5 Pol'!BC51</f>
        <v>0</v>
      </c>
      <c r="H8" s="294">
        <f>'SO 01 5 Pol'!BD51</f>
        <v>0</v>
      </c>
      <c r="I8" s="295">
        <f>'SO 01 5 Pol'!BE51</f>
        <v>0</v>
      </c>
    </row>
    <row r="9" spans="1:57" s="128" customFormat="1">
      <c r="A9" s="292" t="str">
        <f>'SO 01 5 Pol'!B52</f>
        <v>8</v>
      </c>
      <c r="B9" s="62" t="str">
        <f>'SO 01 5 Pol'!C52</f>
        <v>Trubní vedení</v>
      </c>
      <c r="D9" s="205"/>
      <c r="E9" s="293">
        <f>'SO 01 5 Pol'!BA58</f>
        <v>0</v>
      </c>
      <c r="F9" s="294">
        <f>'SO 01 5 Pol'!BB58</f>
        <v>0</v>
      </c>
      <c r="G9" s="294">
        <f>'SO 01 5 Pol'!BC58</f>
        <v>0</v>
      </c>
      <c r="H9" s="294">
        <f>'SO 01 5 Pol'!BD58</f>
        <v>0</v>
      </c>
      <c r="I9" s="295">
        <f>'SO 01 5 Pol'!BE58</f>
        <v>0</v>
      </c>
    </row>
    <row r="10" spans="1:57" s="128" customFormat="1">
      <c r="A10" s="292" t="str">
        <f>'SO 01 5 Pol'!B59</f>
        <v>89</v>
      </c>
      <c r="B10" s="62" t="str">
        <f>'SO 01 5 Pol'!C59</f>
        <v>Ostatní konstrukce na trubním vedení</v>
      </c>
      <c r="D10" s="205"/>
      <c r="E10" s="293">
        <f>'SO 01 5 Pol'!BA72</f>
        <v>0</v>
      </c>
      <c r="F10" s="294">
        <f>'SO 01 5 Pol'!BB72</f>
        <v>0</v>
      </c>
      <c r="G10" s="294">
        <f>'SO 01 5 Pol'!BC72</f>
        <v>0</v>
      </c>
      <c r="H10" s="294">
        <f>'SO 01 5 Pol'!BD72</f>
        <v>0</v>
      </c>
      <c r="I10" s="295">
        <f>'SO 01 5 Pol'!BE72</f>
        <v>0</v>
      </c>
    </row>
    <row r="11" spans="1:57" s="128" customFormat="1">
      <c r="A11" s="292" t="str">
        <f>'SO 01 5 Pol'!B73</f>
        <v>99</v>
      </c>
      <c r="B11" s="62" t="str">
        <f>'SO 01 5 Pol'!C73</f>
        <v>Staveništní přesun hmot</v>
      </c>
      <c r="D11" s="205"/>
      <c r="E11" s="293">
        <f>'SO 01 5 Pol'!BA75</f>
        <v>0</v>
      </c>
      <c r="F11" s="294">
        <f>'SO 01 5 Pol'!BB75</f>
        <v>0</v>
      </c>
      <c r="G11" s="294">
        <f>'SO 01 5 Pol'!BC75</f>
        <v>0</v>
      </c>
      <c r="H11" s="294">
        <f>'SO 01 5 Pol'!BD75</f>
        <v>0</v>
      </c>
      <c r="I11" s="295">
        <f>'SO 01 5 Pol'!BE75</f>
        <v>0</v>
      </c>
    </row>
    <row r="12" spans="1:57" s="128" customFormat="1" ht="13.8" thickBot="1">
      <c r="A12" s="292" t="str">
        <f>'SO 01 5 Pol'!B76</f>
        <v>721</v>
      </c>
      <c r="B12" s="62" t="str">
        <f>'SO 01 5 Pol'!C76</f>
        <v>Vnitřní kanalizace</v>
      </c>
      <c r="D12" s="205"/>
      <c r="E12" s="293">
        <f>'SO 01 5 Pol'!BA79</f>
        <v>0</v>
      </c>
      <c r="F12" s="294">
        <f>'SO 01 5 Pol'!BB79</f>
        <v>0</v>
      </c>
      <c r="G12" s="294">
        <f>'SO 01 5 Pol'!BC79</f>
        <v>0</v>
      </c>
      <c r="H12" s="294">
        <f>'SO 01 5 Pol'!BD79</f>
        <v>0</v>
      </c>
      <c r="I12" s="295">
        <f>'SO 01 5 Pol'!BE79</f>
        <v>0</v>
      </c>
    </row>
    <row r="13" spans="1:57" s="14" customFormat="1" ht="13.8" thickBot="1">
      <c r="A13" s="206"/>
      <c r="B13" s="207" t="s">
        <v>81</v>
      </c>
      <c r="C13" s="207"/>
      <c r="D13" s="208"/>
      <c r="E13" s="209">
        <f>SUM(E7:E12)</f>
        <v>0</v>
      </c>
      <c r="F13" s="210">
        <f>SUM(F7:F12)</f>
        <v>0</v>
      </c>
      <c r="G13" s="210">
        <f>SUM(G7:G12)</f>
        <v>0</v>
      </c>
      <c r="H13" s="210">
        <f>SUM(H7:H12)</f>
        <v>0</v>
      </c>
      <c r="I13" s="211">
        <f>SUM(I7:I12)</f>
        <v>0</v>
      </c>
    </row>
    <row r="14" spans="1:57">
      <c r="A14" s="128"/>
      <c r="B14" s="128"/>
      <c r="C14" s="128"/>
      <c r="D14" s="128"/>
      <c r="E14" s="128"/>
      <c r="F14" s="128"/>
      <c r="G14" s="128"/>
      <c r="H14" s="128"/>
      <c r="I14" s="128"/>
    </row>
    <row r="15" spans="1:57" ht="19.5" customHeight="1">
      <c r="A15" s="197" t="s">
        <v>82</v>
      </c>
      <c r="B15" s="197"/>
      <c r="C15" s="197"/>
      <c r="D15" s="197"/>
      <c r="E15" s="197"/>
      <c r="F15" s="197"/>
      <c r="G15" s="212"/>
      <c r="H15" s="197"/>
      <c r="I15" s="197"/>
      <c r="BA15" s="134"/>
      <c r="BB15" s="134"/>
      <c r="BC15" s="134"/>
      <c r="BD15" s="134"/>
      <c r="BE15" s="134"/>
    </row>
    <row r="16" spans="1:57" ht="13.8" thickBot="1"/>
    <row r="17" spans="1:53">
      <c r="A17" s="163" t="s">
        <v>83</v>
      </c>
      <c r="B17" s="164"/>
      <c r="C17" s="164"/>
      <c r="D17" s="213"/>
      <c r="E17" s="214" t="s">
        <v>84</v>
      </c>
      <c r="F17" s="215" t="s">
        <v>13</v>
      </c>
      <c r="G17" s="216" t="s">
        <v>85</v>
      </c>
      <c r="H17" s="217"/>
      <c r="I17" s="218" t="s">
        <v>84</v>
      </c>
    </row>
    <row r="18" spans="1:53">
      <c r="A18" s="157" t="s">
        <v>144</v>
      </c>
      <c r="B18" s="148"/>
      <c r="C18" s="148"/>
      <c r="D18" s="219"/>
      <c r="E18" s="220">
        <v>0</v>
      </c>
      <c r="F18" s="221">
        <v>0</v>
      </c>
      <c r="G18" s="222">
        <v>0</v>
      </c>
      <c r="H18" s="223"/>
      <c r="I18" s="224">
        <f t="shared" ref="I18:I25" si="0">E18+F18*G18/100</f>
        <v>0</v>
      </c>
      <c r="BA18" s="1">
        <v>0</v>
      </c>
    </row>
    <row r="19" spans="1:53">
      <c r="A19" s="157" t="s">
        <v>145</v>
      </c>
      <c r="B19" s="148"/>
      <c r="C19" s="148"/>
      <c r="D19" s="219"/>
      <c r="E19" s="220">
        <v>0</v>
      </c>
      <c r="F19" s="221">
        <v>0</v>
      </c>
      <c r="G19" s="222">
        <v>0</v>
      </c>
      <c r="H19" s="223"/>
      <c r="I19" s="224">
        <f t="shared" si="0"/>
        <v>0</v>
      </c>
      <c r="BA19" s="1">
        <v>0</v>
      </c>
    </row>
    <row r="20" spans="1:53">
      <c r="A20" s="157" t="s">
        <v>146</v>
      </c>
      <c r="B20" s="148"/>
      <c r="C20" s="148"/>
      <c r="D20" s="219"/>
      <c r="E20" s="220">
        <v>0</v>
      </c>
      <c r="F20" s="221">
        <v>0</v>
      </c>
      <c r="G20" s="222">
        <v>0</v>
      </c>
      <c r="H20" s="223"/>
      <c r="I20" s="224">
        <f t="shared" si="0"/>
        <v>0</v>
      </c>
      <c r="BA20" s="1">
        <v>0</v>
      </c>
    </row>
    <row r="21" spans="1:53">
      <c r="A21" s="157" t="s">
        <v>147</v>
      </c>
      <c r="B21" s="148"/>
      <c r="C21" s="148"/>
      <c r="D21" s="219"/>
      <c r="E21" s="220">
        <v>0</v>
      </c>
      <c r="F21" s="221">
        <v>0</v>
      </c>
      <c r="G21" s="222">
        <v>0</v>
      </c>
      <c r="H21" s="223"/>
      <c r="I21" s="224">
        <f t="shared" si="0"/>
        <v>0</v>
      </c>
      <c r="BA21" s="1">
        <v>0</v>
      </c>
    </row>
    <row r="22" spans="1:53">
      <c r="A22" s="157" t="s">
        <v>148</v>
      </c>
      <c r="B22" s="148"/>
      <c r="C22" s="148"/>
      <c r="D22" s="219"/>
      <c r="E22" s="220">
        <v>0</v>
      </c>
      <c r="F22" s="221">
        <v>0</v>
      </c>
      <c r="G22" s="222">
        <v>0</v>
      </c>
      <c r="H22" s="223"/>
      <c r="I22" s="224">
        <f t="shared" si="0"/>
        <v>0</v>
      </c>
      <c r="BA22" s="1">
        <v>1</v>
      </c>
    </row>
    <row r="23" spans="1:53">
      <c r="A23" s="157" t="s">
        <v>149</v>
      </c>
      <c r="B23" s="148"/>
      <c r="C23" s="148"/>
      <c r="D23" s="219"/>
      <c r="E23" s="220">
        <v>0</v>
      </c>
      <c r="F23" s="221">
        <v>0</v>
      </c>
      <c r="G23" s="222">
        <v>0</v>
      </c>
      <c r="H23" s="223"/>
      <c r="I23" s="224">
        <f t="shared" si="0"/>
        <v>0</v>
      </c>
      <c r="BA23" s="1">
        <v>1</v>
      </c>
    </row>
    <row r="24" spans="1:53">
      <c r="A24" s="157" t="s">
        <v>150</v>
      </c>
      <c r="B24" s="148"/>
      <c r="C24" s="148"/>
      <c r="D24" s="219"/>
      <c r="E24" s="220">
        <v>0</v>
      </c>
      <c r="F24" s="221">
        <v>0</v>
      </c>
      <c r="G24" s="222">
        <v>0</v>
      </c>
      <c r="H24" s="223"/>
      <c r="I24" s="224">
        <f t="shared" si="0"/>
        <v>0</v>
      </c>
      <c r="BA24" s="1">
        <v>2</v>
      </c>
    </row>
    <row r="25" spans="1:53">
      <c r="A25" s="157" t="s">
        <v>151</v>
      </c>
      <c r="B25" s="148"/>
      <c r="C25" s="148"/>
      <c r="D25" s="219"/>
      <c r="E25" s="220">
        <v>0</v>
      </c>
      <c r="F25" s="221">
        <v>0</v>
      </c>
      <c r="G25" s="222">
        <v>0</v>
      </c>
      <c r="H25" s="223"/>
      <c r="I25" s="224">
        <f t="shared" si="0"/>
        <v>0</v>
      </c>
      <c r="BA25" s="1">
        <v>2</v>
      </c>
    </row>
    <row r="26" spans="1:53" ht="13.8" thickBot="1">
      <c r="A26" s="225"/>
      <c r="B26" s="226" t="s">
        <v>86</v>
      </c>
      <c r="C26" s="227"/>
      <c r="D26" s="228"/>
      <c r="E26" s="229"/>
      <c r="F26" s="230"/>
      <c r="G26" s="230"/>
      <c r="H26" s="328">
        <f>SUM(I18:I25)</f>
        <v>0</v>
      </c>
      <c r="I26" s="329"/>
    </row>
    <row r="28" spans="1:53">
      <c r="B28" s="14"/>
      <c r="F28" s="231"/>
      <c r="G28" s="232"/>
      <c r="H28" s="232"/>
      <c r="I28" s="46"/>
    </row>
    <row r="29" spans="1:53">
      <c r="F29" s="231"/>
      <c r="G29" s="232"/>
      <c r="H29" s="232"/>
      <c r="I29" s="46"/>
    </row>
    <row r="30" spans="1:53">
      <c r="F30" s="231"/>
      <c r="G30" s="232"/>
      <c r="H30" s="232"/>
      <c r="I30" s="46"/>
    </row>
    <row r="31" spans="1:53">
      <c r="F31" s="231"/>
      <c r="G31" s="232"/>
      <c r="H31" s="232"/>
      <c r="I31" s="46"/>
    </row>
    <row r="32" spans="1:53">
      <c r="F32" s="231"/>
      <c r="G32" s="232"/>
      <c r="H32" s="232"/>
      <c r="I32" s="46"/>
    </row>
    <row r="33" spans="6:9">
      <c r="F33" s="231"/>
      <c r="G33" s="232"/>
      <c r="H33" s="232"/>
      <c r="I33" s="46"/>
    </row>
    <row r="34" spans="6:9">
      <c r="F34" s="231"/>
      <c r="G34" s="232"/>
      <c r="H34" s="232"/>
      <c r="I34" s="46"/>
    </row>
    <row r="35" spans="6:9">
      <c r="F35" s="231"/>
      <c r="G35" s="232"/>
      <c r="H35" s="232"/>
      <c r="I35" s="46"/>
    </row>
    <row r="36" spans="6:9">
      <c r="F36" s="231"/>
      <c r="G36" s="232"/>
      <c r="H36" s="232"/>
      <c r="I36" s="46"/>
    </row>
    <row r="37" spans="6:9">
      <c r="F37" s="231"/>
      <c r="G37" s="232"/>
      <c r="H37" s="232"/>
      <c r="I37" s="46"/>
    </row>
    <row r="38" spans="6:9">
      <c r="F38" s="231"/>
      <c r="G38" s="232"/>
      <c r="H38" s="232"/>
      <c r="I38" s="46"/>
    </row>
    <row r="39" spans="6:9">
      <c r="F39" s="231"/>
      <c r="G39" s="232"/>
      <c r="H39" s="232"/>
      <c r="I39" s="46"/>
    </row>
    <row r="40" spans="6:9">
      <c r="F40" s="231"/>
      <c r="G40" s="232"/>
      <c r="H40" s="232"/>
      <c r="I40" s="46"/>
    </row>
    <row r="41" spans="6:9">
      <c r="F41" s="231"/>
      <c r="G41" s="232"/>
      <c r="H41" s="232"/>
      <c r="I41" s="46"/>
    </row>
    <row r="42" spans="6:9">
      <c r="F42" s="231"/>
      <c r="G42" s="232"/>
      <c r="H42" s="232"/>
      <c r="I42" s="46"/>
    </row>
    <row r="43" spans="6:9">
      <c r="F43" s="231"/>
      <c r="G43" s="232"/>
      <c r="H43" s="232"/>
      <c r="I43" s="46"/>
    </row>
    <row r="44" spans="6:9">
      <c r="F44" s="231"/>
      <c r="G44" s="232"/>
      <c r="H44" s="232"/>
      <c r="I44" s="46"/>
    </row>
    <row r="45" spans="6:9">
      <c r="F45" s="231"/>
      <c r="G45" s="232"/>
      <c r="H45" s="232"/>
      <c r="I45" s="46"/>
    </row>
    <row r="46" spans="6:9">
      <c r="F46" s="231"/>
      <c r="G46" s="232"/>
      <c r="H46" s="232"/>
      <c r="I46" s="46"/>
    </row>
    <row r="47" spans="6:9">
      <c r="F47" s="231"/>
      <c r="G47" s="232"/>
      <c r="H47" s="232"/>
      <c r="I47" s="46"/>
    </row>
    <row r="48" spans="6:9">
      <c r="F48" s="231"/>
      <c r="G48" s="232"/>
      <c r="H48" s="232"/>
      <c r="I48" s="46"/>
    </row>
    <row r="49" spans="6:9">
      <c r="F49" s="231"/>
      <c r="G49" s="232"/>
      <c r="H49" s="232"/>
      <c r="I49" s="46"/>
    </row>
    <row r="50" spans="6:9">
      <c r="F50" s="231"/>
      <c r="G50" s="232"/>
      <c r="H50" s="232"/>
      <c r="I50" s="46"/>
    </row>
    <row r="51" spans="6:9">
      <c r="F51" s="231"/>
      <c r="G51" s="232"/>
      <c r="H51" s="232"/>
      <c r="I51" s="46"/>
    </row>
    <row r="52" spans="6:9">
      <c r="F52" s="231"/>
      <c r="G52" s="232"/>
      <c r="H52" s="232"/>
      <c r="I52" s="46"/>
    </row>
    <row r="53" spans="6:9">
      <c r="F53" s="231"/>
      <c r="G53" s="232"/>
      <c r="H53" s="232"/>
      <c r="I53" s="46"/>
    </row>
    <row r="54" spans="6:9">
      <c r="F54" s="231"/>
      <c r="G54" s="232"/>
      <c r="H54" s="232"/>
      <c r="I54" s="46"/>
    </row>
    <row r="55" spans="6:9">
      <c r="F55" s="231"/>
      <c r="G55" s="232"/>
      <c r="H55" s="232"/>
      <c r="I55" s="46"/>
    </row>
    <row r="56" spans="6:9">
      <c r="F56" s="231"/>
      <c r="G56" s="232"/>
      <c r="H56" s="232"/>
      <c r="I56" s="46"/>
    </row>
    <row r="57" spans="6:9">
      <c r="F57" s="231"/>
      <c r="G57" s="232"/>
      <c r="H57" s="232"/>
      <c r="I57" s="46"/>
    </row>
    <row r="58" spans="6:9">
      <c r="F58" s="231"/>
      <c r="G58" s="232"/>
      <c r="H58" s="232"/>
      <c r="I58" s="46"/>
    </row>
    <row r="59" spans="6:9">
      <c r="F59" s="231"/>
      <c r="G59" s="232"/>
      <c r="H59" s="232"/>
      <c r="I59" s="46"/>
    </row>
    <row r="60" spans="6:9">
      <c r="F60" s="231"/>
      <c r="G60" s="232"/>
      <c r="H60" s="232"/>
      <c r="I60" s="46"/>
    </row>
    <row r="61" spans="6:9">
      <c r="F61" s="231"/>
      <c r="G61" s="232"/>
      <c r="H61" s="232"/>
      <c r="I61" s="46"/>
    </row>
    <row r="62" spans="6:9">
      <c r="F62" s="231"/>
      <c r="G62" s="232"/>
      <c r="H62" s="232"/>
      <c r="I62" s="46"/>
    </row>
    <row r="63" spans="6:9">
      <c r="F63" s="231"/>
      <c r="G63" s="232"/>
      <c r="H63" s="232"/>
      <c r="I63" s="46"/>
    </row>
    <row r="64" spans="6:9">
      <c r="F64" s="231"/>
      <c r="G64" s="232"/>
      <c r="H64" s="232"/>
      <c r="I64" s="46"/>
    </row>
    <row r="65" spans="6:9">
      <c r="F65" s="231"/>
      <c r="G65" s="232"/>
      <c r="H65" s="232"/>
      <c r="I65" s="46"/>
    </row>
    <row r="66" spans="6:9">
      <c r="F66" s="231"/>
      <c r="G66" s="232"/>
      <c r="H66" s="232"/>
      <c r="I66" s="46"/>
    </row>
    <row r="67" spans="6:9">
      <c r="F67" s="231"/>
      <c r="G67" s="232"/>
      <c r="H67" s="232"/>
      <c r="I67" s="46"/>
    </row>
    <row r="68" spans="6:9">
      <c r="F68" s="231"/>
      <c r="G68" s="232"/>
      <c r="H68" s="232"/>
      <c r="I68" s="46"/>
    </row>
    <row r="69" spans="6:9">
      <c r="F69" s="231"/>
      <c r="G69" s="232"/>
      <c r="H69" s="232"/>
      <c r="I69" s="46"/>
    </row>
    <row r="70" spans="6:9">
      <c r="F70" s="231"/>
      <c r="G70" s="232"/>
      <c r="H70" s="232"/>
      <c r="I70" s="46"/>
    </row>
    <row r="71" spans="6:9">
      <c r="F71" s="231"/>
      <c r="G71" s="232"/>
      <c r="H71" s="232"/>
      <c r="I71" s="46"/>
    </row>
    <row r="72" spans="6:9">
      <c r="F72" s="231"/>
      <c r="G72" s="232"/>
      <c r="H72" s="232"/>
      <c r="I72" s="46"/>
    </row>
    <row r="73" spans="6:9">
      <c r="F73" s="231"/>
      <c r="G73" s="232"/>
      <c r="H73" s="232"/>
      <c r="I73" s="46"/>
    </row>
    <row r="74" spans="6:9">
      <c r="F74" s="231"/>
      <c r="G74" s="232"/>
      <c r="H74" s="232"/>
      <c r="I74" s="46"/>
    </row>
    <row r="75" spans="6:9">
      <c r="F75" s="231"/>
      <c r="G75" s="232"/>
      <c r="H75" s="232"/>
      <c r="I75" s="46"/>
    </row>
    <row r="76" spans="6:9">
      <c r="F76" s="231"/>
      <c r="G76" s="232"/>
      <c r="H76" s="232"/>
      <c r="I76" s="46"/>
    </row>
    <row r="77" spans="6:9">
      <c r="F77" s="231"/>
      <c r="G77" s="232"/>
      <c r="H77" s="232"/>
      <c r="I77" s="46"/>
    </row>
  </sheetData>
  <mergeCells count="4">
    <mergeCell ref="A1:B1"/>
    <mergeCell ref="A2:B2"/>
    <mergeCell ref="G2:I2"/>
    <mergeCell ref="H26:I26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>
  <sheetPr codeName="List6"/>
  <dimension ref="A1:CB152"/>
  <sheetViews>
    <sheetView showGridLines="0" showZeros="0" topLeftCell="A46" zoomScale="80" zoomScaleNormal="80" zoomScaleSheetLayoutView="100" workbookViewId="0">
      <selection activeCell="L73" sqref="L73"/>
    </sheetView>
  </sheetViews>
  <sheetFormatPr defaultColWidth="9.109375" defaultRowHeight="13.2"/>
  <cols>
    <col min="1" max="1" width="4.44140625" style="233" customWidth="1"/>
    <col min="2" max="2" width="11.5546875" style="233" customWidth="1"/>
    <col min="3" max="3" width="40.44140625" style="233" customWidth="1"/>
    <col min="4" max="4" width="5.5546875" style="233" customWidth="1"/>
    <col min="5" max="5" width="8.5546875" style="241" customWidth="1"/>
    <col min="6" max="6" width="9.88671875" style="233" customWidth="1"/>
    <col min="7" max="7" width="13.88671875" style="233" customWidth="1"/>
    <col min="8" max="8" width="11.6640625" style="233" hidden="1" customWidth="1"/>
    <col min="9" max="9" width="11.5546875" style="233" hidden="1" customWidth="1"/>
    <col min="10" max="10" width="11" style="233" hidden="1" customWidth="1"/>
    <col min="11" max="11" width="10.44140625" style="233" hidden="1" customWidth="1"/>
    <col min="12" max="12" width="75.21875" style="233" customWidth="1"/>
    <col min="13" max="13" width="45.21875" style="233" customWidth="1"/>
    <col min="14" max="16384" width="9.109375" style="233"/>
  </cols>
  <sheetData>
    <row r="1" spans="1:80" ht="15.6">
      <c r="A1" s="330" t="s">
        <v>87</v>
      </c>
      <c r="B1" s="330"/>
      <c r="C1" s="330"/>
      <c r="D1" s="330"/>
      <c r="E1" s="330"/>
      <c r="F1" s="330"/>
      <c r="G1" s="330"/>
    </row>
    <row r="2" spans="1:80" ht="14.25" customHeight="1" thickBot="1">
      <c r="B2" s="234"/>
      <c r="C2" s="235"/>
      <c r="D2" s="235"/>
      <c r="E2" s="236"/>
      <c r="F2" s="235"/>
      <c r="G2" s="235"/>
    </row>
    <row r="3" spans="1:80" ht="13.8" thickTop="1">
      <c r="A3" s="321" t="s">
        <v>3</v>
      </c>
      <c r="B3" s="322"/>
      <c r="C3" s="187" t="s">
        <v>106</v>
      </c>
      <c r="D3" s="188"/>
      <c r="E3" s="237" t="s">
        <v>88</v>
      </c>
      <c r="F3" s="238">
        <f>'SO 01 5 Rek'!H1</f>
        <v>5</v>
      </c>
      <c r="G3" s="239"/>
    </row>
    <row r="4" spans="1:80" ht="13.8" thickBot="1">
      <c r="A4" s="331" t="s">
        <v>78</v>
      </c>
      <c r="B4" s="324"/>
      <c r="C4" s="193" t="s">
        <v>108</v>
      </c>
      <c r="D4" s="194"/>
      <c r="E4" s="332" t="str">
        <f>'SO 01 5 Rek'!G2</f>
        <v>Splašková kanal_dle projektu VŘ</v>
      </c>
      <c r="F4" s="333"/>
      <c r="G4" s="334"/>
    </row>
    <row r="5" spans="1:80" ht="13.8" thickTop="1">
      <c r="A5" s="240"/>
      <c r="G5" s="242"/>
    </row>
    <row r="6" spans="1:80" ht="27" customHeight="1">
      <c r="A6" s="243" t="s">
        <v>89</v>
      </c>
      <c r="B6" s="244" t="s">
        <v>90</v>
      </c>
      <c r="C6" s="244" t="s">
        <v>91</v>
      </c>
      <c r="D6" s="244" t="s">
        <v>92</v>
      </c>
      <c r="E6" s="245" t="s">
        <v>93</v>
      </c>
      <c r="F6" s="244" t="s">
        <v>94</v>
      </c>
      <c r="G6" s="246" t="s">
        <v>95</v>
      </c>
      <c r="H6" s="247" t="s">
        <v>96</v>
      </c>
      <c r="I6" s="247" t="s">
        <v>97</v>
      </c>
      <c r="J6" s="247" t="s">
        <v>98</v>
      </c>
      <c r="K6" s="247" t="s">
        <v>99</v>
      </c>
    </row>
    <row r="7" spans="1:80">
      <c r="A7" s="248" t="s">
        <v>100</v>
      </c>
      <c r="B7" s="249" t="s">
        <v>101</v>
      </c>
      <c r="C7" s="250" t="s">
        <v>102</v>
      </c>
      <c r="D7" s="251"/>
      <c r="E7" s="252"/>
      <c r="F7" s="252"/>
      <c r="G7" s="253"/>
      <c r="H7" s="254"/>
      <c r="I7" s="255"/>
      <c r="J7" s="256"/>
      <c r="K7" s="257"/>
      <c r="O7" s="258">
        <v>1</v>
      </c>
    </row>
    <row r="8" spans="1:80">
      <c r="A8" s="259">
        <v>1</v>
      </c>
      <c r="B8" s="260" t="s">
        <v>1607</v>
      </c>
      <c r="C8" s="261" t="s">
        <v>1608</v>
      </c>
      <c r="D8" s="262" t="s">
        <v>157</v>
      </c>
      <c r="E8" s="263">
        <v>21.024999999999999</v>
      </c>
      <c r="F8" s="263"/>
      <c r="G8" s="264">
        <f>E8*F8</f>
        <v>0</v>
      </c>
      <c r="H8" s="265">
        <v>0</v>
      </c>
      <c r="I8" s="266">
        <f>E8*H8</f>
        <v>0</v>
      </c>
      <c r="J8" s="265">
        <v>0</v>
      </c>
      <c r="K8" s="266">
        <f>E8*J8</f>
        <v>0</v>
      </c>
      <c r="O8" s="258">
        <v>2</v>
      </c>
      <c r="AA8" s="233">
        <v>1</v>
      </c>
      <c r="AB8" s="233">
        <v>1</v>
      </c>
      <c r="AC8" s="233">
        <v>1</v>
      </c>
      <c r="AZ8" s="233">
        <v>1</v>
      </c>
      <c r="BA8" s="233">
        <f>IF(AZ8=1,G8,0)</f>
        <v>0</v>
      </c>
      <c r="BB8" s="233">
        <f>IF(AZ8=2,G8,0)</f>
        <v>0</v>
      </c>
      <c r="BC8" s="233">
        <f>IF(AZ8=3,G8,0)</f>
        <v>0</v>
      </c>
      <c r="BD8" s="233">
        <f>IF(AZ8=4,G8,0)</f>
        <v>0</v>
      </c>
      <c r="BE8" s="233">
        <f>IF(AZ8=5,G8,0)</f>
        <v>0</v>
      </c>
      <c r="CA8" s="258">
        <v>1</v>
      </c>
      <c r="CB8" s="258">
        <v>1</v>
      </c>
    </row>
    <row r="9" spans="1:80">
      <c r="A9" s="267"/>
      <c r="B9" s="270"/>
      <c r="C9" s="335" t="s">
        <v>1609</v>
      </c>
      <c r="D9" s="336"/>
      <c r="E9" s="271">
        <v>21.024999999999999</v>
      </c>
      <c r="F9" s="272"/>
      <c r="G9" s="273"/>
      <c r="H9" s="274"/>
      <c r="I9" s="268"/>
      <c r="J9" s="275"/>
      <c r="K9" s="268"/>
      <c r="M9" s="269" t="s">
        <v>1609</v>
      </c>
      <c r="O9" s="258"/>
    </row>
    <row r="10" spans="1:80">
      <c r="A10" s="259">
        <v>2</v>
      </c>
      <c r="B10" s="260" t="s">
        <v>1610</v>
      </c>
      <c r="C10" s="261" t="s">
        <v>1611</v>
      </c>
      <c r="D10" s="262" t="s">
        <v>157</v>
      </c>
      <c r="E10" s="263">
        <v>2.88</v>
      </c>
      <c r="F10" s="263"/>
      <c r="G10" s="264">
        <f>E10*F10</f>
        <v>0</v>
      </c>
      <c r="H10" s="265">
        <v>0</v>
      </c>
      <c r="I10" s="266">
        <f>E10*H10</f>
        <v>0</v>
      </c>
      <c r="J10" s="265">
        <v>0</v>
      </c>
      <c r="K10" s="266">
        <f>E10*J10</f>
        <v>0</v>
      </c>
      <c r="O10" s="258">
        <v>2</v>
      </c>
      <c r="AA10" s="233">
        <v>1</v>
      </c>
      <c r="AB10" s="233">
        <v>1</v>
      </c>
      <c r="AC10" s="233">
        <v>1</v>
      </c>
      <c r="AZ10" s="233">
        <v>1</v>
      </c>
      <c r="BA10" s="233">
        <f>IF(AZ10=1,G10,0)</f>
        <v>0</v>
      </c>
      <c r="BB10" s="233">
        <f>IF(AZ10=2,G10,0)</f>
        <v>0</v>
      </c>
      <c r="BC10" s="233">
        <f>IF(AZ10=3,G10,0)</f>
        <v>0</v>
      </c>
      <c r="BD10" s="233">
        <f>IF(AZ10=4,G10,0)</f>
        <v>0</v>
      </c>
      <c r="BE10" s="233">
        <f>IF(AZ10=5,G10,0)</f>
        <v>0</v>
      </c>
      <c r="CA10" s="258">
        <v>1</v>
      </c>
      <c r="CB10" s="258">
        <v>1</v>
      </c>
    </row>
    <row r="11" spans="1:80">
      <c r="A11" s="267"/>
      <c r="B11" s="270"/>
      <c r="C11" s="335" t="s">
        <v>1612</v>
      </c>
      <c r="D11" s="336"/>
      <c r="E11" s="271">
        <v>2.88</v>
      </c>
      <c r="F11" s="272"/>
      <c r="G11" s="273"/>
      <c r="H11" s="274"/>
      <c r="I11" s="268"/>
      <c r="J11" s="275"/>
      <c r="K11" s="268"/>
      <c r="M11" s="269" t="s">
        <v>1612</v>
      </c>
      <c r="O11" s="258"/>
    </row>
    <row r="12" spans="1:80">
      <c r="A12" s="259">
        <v>3</v>
      </c>
      <c r="B12" s="260" t="s">
        <v>1613</v>
      </c>
      <c r="C12" s="261" t="s">
        <v>1614</v>
      </c>
      <c r="D12" s="262" t="s">
        <v>157</v>
      </c>
      <c r="E12" s="263">
        <v>2.88</v>
      </c>
      <c r="F12" s="263"/>
      <c r="G12" s="264">
        <f>E12*F12</f>
        <v>0</v>
      </c>
      <c r="H12" s="265">
        <v>0</v>
      </c>
      <c r="I12" s="266">
        <f>E12*H12</f>
        <v>0</v>
      </c>
      <c r="J12" s="265">
        <v>0</v>
      </c>
      <c r="K12" s="266">
        <f>E12*J12</f>
        <v>0</v>
      </c>
      <c r="O12" s="258">
        <v>2</v>
      </c>
      <c r="AA12" s="233">
        <v>1</v>
      </c>
      <c r="AB12" s="233">
        <v>1</v>
      </c>
      <c r="AC12" s="233">
        <v>1</v>
      </c>
      <c r="AZ12" s="233">
        <v>1</v>
      </c>
      <c r="BA12" s="233">
        <f>IF(AZ12=1,G12,0)</f>
        <v>0</v>
      </c>
      <c r="BB12" s="233">
        <f>IF(AZ12=2,G12,0)</f>
        <v>0</v>
      </c>
      <c r="BC12" s="233">
        <f>IF(AZ12=3,G12,0)</f>
        <v>0</v>
      </c>
      <c r="BD12" s="233">
        <f>IF(AZ12=4,G12,0)</f>
        <v>0</v>
      </c>
      <c r="BE12" s="233">
        <f>IF(AZ12=5,G12,0)</f>
        <v>0</v>
      </c>
      <c r="CA12" s="258">
        <v>1</v>
      </c>
      <c r="CB12" s="258">
        <v>1</v>
      </c>
    </row>
    <row r="13" spans="1:80">
      <c r="A13" s="259">
        <v>4</v>
      </c>
      <c r="B13" s="260" t="s">
        <v>155</v>
      </c>
      <c r="C13" s="261" t="s">
        <v>156</v>
      </c>
      <c r="D13" s="262" t="s">
        <v>157</v>
      </c>
      <c r="E13" s="263">
        <v>0.96899999999999997</v>
      </c>
      <c r="F13" s="263"/>
      <c r="G13" s="264">
        <f>E13*F13</f>
        <v>0</v>
      </c>
      <c r="H13" s="265">
        <v>0</v>
      </c>
      <c r="I13" s="266">
        <f>E13*H13</f>
        <v>0</v>
      </c>
      <c r="J13" s="265">
        <v>0</v>
      </c>
      <c r="K13" s="266">
        <f>E13*J13</f>
        <v>0</v>
      </c>
      <c r="O13" s="258">
        <v>2</v>
      </c>
      <c r="AA13" s="233">
        <v>1</v>
      </c>
      <c r="AB13" s="233">
        <v>1</v>
      </c>
      <c r="AC13" s="233">
        <v>1</v>
      </c>
      <c r="AZ13" s="233">
        <v>1</v>
      </c>
      <c r="BA13" s="233">
        <f>IF(AZ13=1,G13,0)</f>
        <v>0</v>
      </c>
      <c r="BB13" s="233">
        <f>IF(AZ13=2,G13,0)</f>
        <v>0</v>
      </c>
      <c r="BC13" s="233">
        <f>IF(AZ13=3,G13,0)</f>
        <v>0</v>
      </c>
      <c r="BD13" s="233">
        <f>IF(AZ13=4,G13,0)</f>
        <v>0</v>
      </c>
      <c r="BE13" s="233">
        <f>IF(AZ13=5,G13,0)</f>
        <v>0</v>
      </c>
      <c r="CA13" s="258">
        <v>1</v>
      </c>
      <c r="CB13" s="258">
        <v>1</v>
      </c>
    </row>
    <row r="14" spans="1:80">
      <c r="A14" s="267"/>
      <c r="B14" s="270"/>
      <c r="C14" s="335" t="s">
        <v>1615</v>
      </c>
      <c r="D14" s="336"/>
      <c r="E14" s="271">
        <v>0.24</v>
      </c>
      <c r="F14" s="272"/>
      <c r="G14" s="273"/>
      <c r="H14" s="274"/>
      <c r="I14" s="268"/>
      <c r="J14" s="275"/>
      <c r="K14" s="268"/>
      <c r="M14" s="269" t="s">
        <v>1615</v>
      </c>
      <c r="O14" s="258"/>
    </row>
    <row r="15" spans="1:80">
      <c r="A15" s="267"/>
      <c r="B15" s="270"/>
      <c r="C15" s="335" t="s">
        <v>1616</v>
      </c>
      <c r="D15" s="336"/>
      <c r="E15" s="271">
        <v>0.72899999999999998</v>
      </c>
      <c r="F15" s="272"/>
      <c r="G15" s="273"/>
      <c r="H15" s="274"/>
      <c r="I15" s="268"/>
      <c r="J15" s="275"/>
      <c r="K15" s="268"/>
      <c r="M15" s="269" t="s">
        <v>1616</v>
      </c>
      <c r="O15" s="258"/>
    </row>
    <row r="16" spans="1:80">
      <c r="A16" s="259">
        <v>5</v>
      </c>
      <c r="B16" s="260" t="s">
        <v>1617</v>
      </c>
      <c r="C16" s="261" t="s">
        <v>1618</v>
      </c>
      <c r="D16" s="262" t="s">
        <v>172</v>
      </c>
      <c r="E16" s="263">
        <v>12</v>
      </c>
      <c r="F16" s="263"/>
      <c r="G16" s="264">
        <f>E16*F16</f>
        <v>0</v>
      </c>
      <c r="H16" s="265">
        <v>9.8999999999999999E-4</v>
      </c>
      <c r="I16" s="266">
        <f>E16*H16</f>
        <v>1.188E-2</v>
      </c>
      <c r="J16" s="265">
        <v>0</v>
      </c>
      <c r="K16" s="266">
        <f>E16*J16</f>
        <v>0</v>
      </c>
      <c r="O16" s="258">
        <v>2</v>
      </c>
      <c r="AA16" s="233">
        <v>1</v>
      </c>
      <c r="AB16" s="233">
        <v>1</v>
      </c>
      <c r="AC16" s="233">
        <v>1</v>
      </c>
      <c r="AZ16" s="233">
        <v>1</v>
      </c>
      <c r="BA16" s="233">
        <f>IF(AZ16=1,G16,0)</f>
        <v>0</v>
      </c>
      <c r="BB16" s="233">
        <f>IF(AZ16=2,G16,0)</f>
        <v>0</v>
      </c>
      <c r="BC16" s="233">
        <f>IF(AZ16=3,G16,0)</f>
        <v>0</v>
      </c>
      <c r="BD16" s="233">
        <f>IF(AZ16=4,G16,0)</f>
        <v>0</v>
      </c>
      <c r="BE16" s="233">
        <f>IF(AZ16=5,G16,0)</f>
        <v>0</v>
      </c>
      <c r="CA16" s="258">
        <v>1</v>
      </c>
      <c r="CB16" s="258">
        <v>1</v>
      </c>
    </row>
    <row r="17" spans="1:80">
      <c r="A17" s="267"/>
      <c r="B17" s="270"/>
      <c r="C17" s="335" t="s">
        <v>1619</v>
      </c>
      <c r="D17" s="336"/>
      <c r="E17" s="271">
        <v>12</v>
      </c>
      <c r="F17" s="272"/>
      <c r="G17" s="273"/>
      <c r="H17" s="274"/>
      <c r="I17" s="268"/>
      <c r="J17" s="275"/>
      <c r="K17" s="268"/>
      <c r="M17" s="269" t="s">
        <v>1619</v>
      </c>
      <c r="O17" s="258"/>
    </row>
    <row r="18" spans="1:80">
      <c r="A18" s="259">
        <v>6</v>
      </c>
      <c r="B18" s="260" t="s">
        <v>1620</v>
      </c>
      <c r="C18" s="261" t="s">
        <v>1621</v>
      </c>
      <c r="D18" s="262" t="s">
        <v>172</v>
      </c>
      <c r="E18" s="263">
        <v>29</v>
      </c>
      <c r="F18" s="263"/>
      <c r="G18" s="264">
        <f>E18*F18</f>
        <v>0</v>
      </c>
      <c r="H18" s="265">
        <v>8.5999999999999998E-4</v>
      </c>
      <c r="I18" s="266">
        <f>E18*H18</f>
        <v>2.494E-2</v>
      </c>
      <c r="J18" s="265">
        <v>0</v>
      </c>
      <c r="K18" s="266">
        <f>E18*J18</f>
        <v>0</v>
      </c>
      <c r="O18" s="258">
        <v>2</v>
      </c>
      <c r="AA18" s="233">
        <v>1</v>
      </c>
      <c r="AB18" s="233">
        <v>1</v>
      </c>
      <c r="AC18" s="233">
        <v>1</v>
      </c>
      <c r="AZ18" s="233">
        <v>1</v>
      </c>
      <c r="BA18" s="233">
        <f>IF(AZ18=1,G18,0)</f>
        <v>0</v>
      </c>
      <c r="BB18" s="233">
        <f>IF(AZ18=2,G18,0)</f>
        <v>0</v>
      </c>
      <c r="BC18" s="233">
        <f>IF(AZ18=3,G18,0)</f>
        <v>0</v>
      </c>
      <c r="BD18" s="233">
        <f>IF(AZ18=4,G18,0)</f>
        <v>0</v>
      </c>
      <c r="BE18" s="233">
        <f>IF(AZ18=5,G18,0)</f>
        <v>0</v>
      </c>
      <c r="CA18" s="258">
        <v>1</v>
      </c>
      <c r="CB18" s="258">
        <v>1</v>
      </c>
    </row>
    <row r="19" spans="1:80">
      <c r="A19" s="267"/>
      <c r="B19" s="270"/>
      <c r="C19" s="335" t="s">
        <v>1622</v>
      </c>
      <c r="D19" s="336"/>
      <c r="E19" s="271">
        <v>29</v>
      </c>
      <c r="F19" s="272"/>
      <c r="G19" s="273"/>
      <c r="H19" s="274"/>
      <c r="I19" s="268"/>
      <c r="J19" s="275"/>
      <c r="K19" s="268"/>
      <c r="M19" s="269" t="s">
        <v>1622</v>
      </c>
      <c r="O19" s="258"/>
    </row>
    <row r="20" spans="1:80">
      <c r="A20" s="259">
        <v>7</v>
      </c>
      <c r="B20" s="260" t="s">
        <v>1623</v>
      </c>
      <c r="C20" s="261" t="s">
        <v>1624</v>
      </c>
      <c r="D20" s="262" t="s">
        <v>172</v>
      </c>
      <c r="E20" s="263">
        <v>12</v>
      </c>
      <c r="F20" s="263"/>
      <c r="G20" s="264">
        <f>E20*F20</f>
        <v>0</v>
      </c>
      <c r="H20" s="265">
        <v>0</v>
      </c>
      <c r="I20" s="266">
        <f>E20*H20</f>
        <v>0</v>
      </c>
      <c r="J20" s="265">
        <v>0</v>
      </c>
      <c r="K20" s="266">
        <f>E20*J20</f>
        <v>0</v>
      </c>
      <c r="O20" s="258">
        <v>2</v>
      </c>
      <c r="AA20" s="233">
        <v>1</v>
      </c>
      <c r="AB20" s="233">
        <v>1</v>
      </c>
      <c r="AC20" s="233">
        <v>1</v>
      </c>
      <c r="AZ20" s="233">
        <v>1</v>
      </c>
      <c r="BA20" s="233">
        <f>IF(AZ20=1,G20,0)</f>
        <v>0</v>
      </c>
      <c r="BB20" s="233">
        <f>IF(AZ20=2,G20,0)</f>
        <v>0</v>
      </c>
      <c r="BC20" s="233">
        <f>IF(AZ20=3,G20,0)</f>
        <v>0</v>
      </c>
      <c r="BD20" s="233">
        <f>IF(AZ20=4,G20,0)</f>
        <v>0</v>
      </c>
      <c r="BE20" s="233">
        <f>IF(AZ20=5,G20,0)</f>
        <v>0</v>
      </c>
      <c r="CA20" s="258">
        <v>1</v>
      </c>
      <c r="CB20" s="258">
        <v>1</v>
      </c>
    </row>
    <row r="21" spans="1:80">
      <c r="A21" s="259">
        <v>8</v>
      </c>
      <c r="B21" s="260" t="s">
        <v>1625</v>
      </c>
      <c r="C21" s="261" t="s">
        <v>1626</v>
      </c>
      <c r="D21" s="262" t="s">
        <v>172</v>
      </c>
      <c r="E21" s="263">
        <v>29</v>
      </c>
      <c r="F21" s="263"/>
      <c r="G21" s="264">
        <f>E21*F21</f>
        <v>0</v>
      </c>
      <c r="H21" s="265">
        <v>0</v>
      </c>
      <c r="I21" s="266">
        <f>E21*H21</f>
        <v>0</v>
      </c>
      <c r="J21" s="265">
        <v>0</v>
      </c>
      <c r="K21" s="266">
        <f>E21*J21</f>
        <v>0</v>
      </c>
      <c r="O21" s="258">
        <v>2</v>
      </c>
      <c r="AA21" s="233">
        <v>1</v>
      </c>
      <c r="AB21" s="233">
        <v>1</v>
      </c>
      <c r="AC21" s="233">
        <v>1</v>
      </c>
      <c r="AZ21" s="233">
        <v>1</v>
      </c>
      <c r="BA21" s="233">
        <f>IF(AZ21=1,G21,0)</f>
        <v>0</v>
      </c>
      <c r="BB21" s="233">
        <f>IF(AZ21=2,G21,0)</f>
        <v>0</v>
      </c>
      <c r="BC21" s="233">
        <f>IF(AZ21=3,G21,0)</f>
        <v>0</v>
      </c>
      <c r="BD21" s="233">
        <f>IF(AZ21=4,G21,0)</f>
        <v>0</v>
      </c>
      <c r="BE21" s="233">
        <f>IF(AZ21=5,G21,0)</f>
        <v>0</v>
      </c>
      <c r="CA21" s="258">
        <v>1</v>
      </c>
      <c r="CB21" s="258">
        <v>1</v>
      </c>
    </row>
    <row r="22" spans="1:80">
      <c r="A22" s="259">
        <v>9</v>
      </c>
      <c r="B22" s="260" t="s">
        <v>1627</v>
      </c>
      <c r="C22" s="261" t="s">
        <v>1628</v>
      </c>
      <c r="D22" s="262" t="s">
        <v>157</v>
      </c>
      <c r="E22" s="263">
        <v>23.905000000000001</v>
      </c>
      <c r="F22" s="263"/>
      <c r="G22" s="264">
        <f>E22*F22</f>
        <v>0</v>
      </c>
      <c r="H22" s="265">
        <v>0</v>
      </c>
      <c r="I22" s="266">
        <f>E22*H22</f>
        <v>0</v>
      </c>
      <c r="J22" s="265">
        <v>0</v>
      </c>
      <c r="K22" s="266">
        <f>E22*J22</f>
        <v>0</v>
      </c>
      <c r="O22" s="258">
        <v>2</v>
      </c>
      <c r="AA22" s="233">
        <v>1</v>
      </c>
      <c r="AB22" s="233">
        <v>1</v>
      </c>
      <c r="AC22" s="233">
        <v>1</v>
      </c>
      <c r="AZ22" s="233">
        <v>1</v>
      </c>
      <c r="BA22" s="233">
        <f>IF(AZ22=1,G22,0)</f>
        <v>0</v>
      </c>
      <c r="BB22" s="233">
        <f>IF(AZ22=2,G22,0)</f>
        <v>0</v>
      </c>
      <c r="BC22" s="233">
        <f>IF(AZ22=3,G22,0)</f>
        <v>0</v>
      </c>
      <c r="BD22" s="233">
        <f>IF(AZ22=4,G22,0)</f>
        <v>0</v>
      </c>
      <c r="BE22" s="233">
        <f>IF(AZ22=5,G22,0)</f>
        <v>0</v>
      </c>
      <c r="CA22" s="258">
        <v>1</v>
      </c>
      <c r="CB22" s="258">
        <v>1</v>
      </c>
    </row>
    <row r="23" spans="1:80">
      <c r="A23" s="267"/>
      <c r="B23" s="270"/>
      <c r="C23" s="335" t="s">
        <v>1629</v>
      </c>
      <c r="D23" s="336"/>
      <c r="E23" s="271">
        <v>21.024999999999999</v>
      </c>
      <c r="F23" s="272"/>
      <c r="G23" s="273"/>
      <c r="H23" s="274"/>
      <c r="I23" s="268"/>
      <c r="J23" s="275"/>
      <c r="K23" s="268"/>
      <c r="M23" s="297">
        <v>21025</v>
      </c>
      <c r="O23" s="258"/>
    </row>
    <row r="24" spans="1:80">
      <c r="A24" s="267"/>
      <c r="B24" s="270"/>
      <c r="C24" s="335" t="s">
        <v>1630</v>
      </c>
      <c r="D24" s="336"/>
      <c r="E24" s="271">
        <v>2.88</v>
      </c>
      <c r="F24" s="272"/>
      <c r="G24" s="273"/>
      <c r="H24" s="274"/>
      <c r="I24" s="268"/>
      <c r="J24" s="275"/>
      <c r="K24" s="268"/>
      <c r="M24" s="269" t="s">
        <v>1630</v>
      </c>
      <c r="O24" s="258"/>
    </row>
    <row r="25" spans="1:80">
      <c r="A25" s="259">
        <v>10</v>
      </c>
      <c r="B25" s="260" t="s">
        <v>1631</v>
      </c>
      <c r="C25" s="261" t="s">
        <v>1632</v>
      </c>
      <c r="D25" s="262" t="s">
        <v>157</v>
      </c>
      <c r="E25" s="263">
        <v>2.88</v>
      </c>
      <c r="F25" s="263"/>
      <c r="G25" s="264">
        <f>E25*F25</f>
        <v>0</v>
      </c>
      <c r="H25" s="265">
        <v>0</v>
      </c>
      <c r="I25" s="266">
        <f>E25*H25</f>
        <v>0</v>
      </c>
      <c r="J25" s="265">
        <v>0</v>
      </c>
      <c r="K25" s="266">
        <f>E25*J25</f>
        <v>0</v>
      </c>
      <c r="O25" s="258">
        <v>2</v>
      </c>
      <c r="AA25" s="233">
        <v>1</v>
      </c>
      <c r="AB25" s="233">
        <v>1</v>
      </c>
      <c r="AC25" s="233">
        <v>1</v>
      </c>
      <c r="AZ25" s="233">
        <v>1</v>
      </c>
      <c r="BA25" s="233">
        <f>IF(AZ25=1,G25,0)</f>
        <v>0</v>
      </c>
      <c r="BB25" s="233">
        <f>IF(AZ25=2,G25,0)</f>
        <v>0</v>
      </c>
      <c r="BC25" s="233">
        <f>IF(AZ25=3,G25,0)</f>
        <v>0</v>
      </c>
      <c r="BD25" s="233">
        <f>IF(AZ25=4,G25,0)</f>
        <v>0</v>
      </c>
      <c r="BE25" s="233">
        <f>IF(AZ25=5,G25,0)</f>
        <v>0</v>
      </c>
      <c r="CA25" s="258">
        <v>1</v>
      </c>
      <c r="CB25" s="258">
        <v>1</v>
      </c>
    </row>
    <row r="26" spans="1:80">
      <c r="A26" s="259">
        <v>11</v>
      </c>
      <c r="B26" s="260" t="s">
        <v>160</v>
      </c>
      <c r="C26" s="261" t="s">
        <v>161</v>
      </c>
      <c r="D26" s="262" t="s">
        <v>157</v>
      </c>
      <c r="E26" s="263">
        <v>0.96899999999999997</v>
      </c>
      <c r="F26" s="263"/>
      <c r="G26" s="264">
        <f>E26*F26</f>
        <v>0</v>
      </c>
      <c r="H26" s="265">
        <v>0</v>
      </c>
      <c r="I26" s="266">
        <f>E26*H26</f>
        <v>0</v>
      </c>
      <c r="J26" s="265">
        <v>0</v>
      </c>
      <c r="K26" s="266">
        <f>E26*J26</f>
        <v>0</v>
      </c>
      <c r="O26" s="258">
        <v>2</v>
      </c>
      <c r="AA26" s="233">
        <v>1</v>
      </c>
      <c r="AB26" s="233">
        <v>1</v>
      </c>
      <c r="AC26" s="233">
        <v>1</v>
      </c>
      <c r="AZ26" s="233">
        <v>1</v>
      </c>
      <c r="BA26" s="233">
        <f>IF(AZ26=1,G26,0)</f>
        <v>0</v>
      </c>
      <c r="BB26" s="233">
        <f>IF(AZ26=2,G26,0)</f>
        <v>0</v>
      </c>
      <c r="BC26" s="233">
        <f>IF(AZ26=3,G26,0)</f>
        <v>0</v>
      </c>
      <c r="BD26" s="233">
        <f>IF(AZ26=4,G26,0)</f>
        <v>0</v>
      </c>
      <c r="BE26" s="233">
        <f>IF(AZ26=5,G26,0)</f>
        <v>0</v>
      </c>
      <c r="CA26" s="258">
        <v>1</v>
      </c>
      <c r="CB26" s="258">
        <v>1</v>
      </c>
    </row>
    <row r="27" spans="1:80">
      <c r="A27" s="259">
        <v>12</v>
      </c>
      <c r="B27" s="260" t="s">
        <v>162</v>
      </c>
      <c r="C27" s="261" t="s">
        <v>163</v>
      </c>
      <c r="D27" s="262" t="s">
        <v>157</v>
      </c>
      <c r="E27" s="263">
        <v>0.96899999999999997</v>
      </c>
      <c r="F27" s="263"/>
      <c r="G27" s="264">
        <f>E27*F27</f>
        <v>0</v>
      </c>
      <c r="H27" s="265">
        <v>0</v>
      </c>
      <c r="I27" s="266">
        <f>E27*H27</f>
        <v>0</v>
      </c>
      <c r="J27" s="265">
        <v>0</v>
      </c>
      <c r="K27" s="266">
        <f>E27*J27</f>
        <v>0</v>
      </c>
      <c r="O27" s="258">
        <v>2</v>
      </c>
      <c r="AA27" s="233">
        <v>1</v>
      </c>
      <c r="AB27" s="233">
        <v>1</v>
      </c>
      <c r="AC27" s="233">
        <v>1</v>
      </c>
      <c r="AZ27" s="233">
        <v>1</v>
      </c>
      <c r="BA27" s="233">
        <f>IF(AZ27=1,G27,0)</f>
        <v>0</v>
      </c>
      <c r="BB27" s="233">
        <f>IF(AZ27=2,G27,0)</f>
        <v>0</v>
      </c>
      <c r="BC27" s="233">
        <f>IF(AZ27=3,G27,0)</f>
        <v>0</v>
      </c>
      <c r="BD27" s="233">
        <f>IF(AZ27=4,G27,0)</f>
        <v>0</v>
      </c>
      <c r="BE27" s="233">
        <f>IF(AZ27=5,G27,0)</f>
        <v>0</v>
      </c>
      <c r="CA27" s="258">
        <v>1</v>
      </c>
      <c r="CB27" s="258">
        <v>1</v>
      </c>
    </row>
    <row r="28" spans="1:80">
      <c r="A28" s="259">
        <v>13</v>
      </c>
      <c r="B28" s="260" t="s">
        <v>1633</v>
      </c>
      <c r="C28" s="261" t="s">
        <v>1634</v>
      </c>
      <c r="D28" s="262" t="s">
        <v>157</v>
      </c>
      <c r="E28" s="263">
        <v>3.8490000000000002</v>
      </c>
      <c r="F28" s="263"/>
      <c r="G28" s="264">
        <f>E28*F28</f>
        <v>0</v>
      </c>
      <c r="H28" s="265">
        <v>0</v>
      </c>
      <c r="I28" s="266">
        <f>E28*H28</f>
        <v>0</v>
      </c>
      <c r="J28" s="265">
        <v>0</v>
      </c>
      <c r="K28" s="266">
        <f>E28*J28</f>
        <v>0</v>
      </c>
      <c r="O28" s="258">
        <v>2</v>
      </c>
      <c r="AA28" s="233">
        <v>1</v>
      </c>
      <c r="AB28" s="233">
        <v>1</v>
      </c>
      <c r="AC28" s="233">
        <v>1</v>
      </c>
      <c r="AZ28" s="233">
        <v>1</v>
      </c>
      <c r="BA28" s="233">
        <f>IF(AZ28=1,G28,0)</f>
        <v>0</v>
      </c>
      <c r="BB28" s="233">
        <f>IF(AZ28=2,G28,0)</f>
        <v>0</v>
      </c>
      <c r="BC28" s="233">
        <f>IF(AZ28=3,G28,0)</f>
        <v>0</v>
      </c>
      <c r="BD28" s="233">
        <f>IF(AZ28=4,G28,0)</f>
        <v>0</v>
      </c>
      <c r="BE28" s="233">
        <f>IF(AZ28=5,G28,0)</f>
        <v>0</v>
      </c>
      <c r="CA28" s="258">
        <v>1</v>
      </c>
      <c r="CB28" s="258">
        <v>1</v>
      </c>
    </row>
    <row r="29" spans="1:80">
      <c r="A29" s="267"/>
      <c r="B29" s="270"/>
      <c r="C29" s="335" t="s">
        <v>1635</v>
      </c>
      <c r="D29" s="336"/>
      <c r="E29" s="271">
        <v>3.8490000000000002</v>
      </c>
      <c r="F29" s="272"/>
      <c r="G29" s="273"/>
      <c r="H29" s="274"/>
      <c r="I29" s="268"/>
      <c r="J29" s="275"/>
      <c r="K29" s="268"/>
      <c r="M29" s="269" t="s">
        <v>1635</v>
      </c>
      <c r="O29" s="258"/>
    </row>
    <row r="30" spans="1:80">
      <c r="A30" s="259">
        <v>14</v>
      </c>
      <c r="B30" s="260" t="s">
        <v>1636</v>
      </c>
      <c r="C30" s="261" t="s">
        <v>1637</v>
      </c>
      <c r="D30" s="262" t="s">
        <v>157</v>
      </c>
      <c r="E30" s="263">
        <v>16.885000000000002</v>
      </c>
      <c r="F30" s="263"/>
      <c r="G30" s="264">
        <f>E30*F30</f>
        <v>0</v>
      </c>
      <c r="H30" s="265">
        <v>0</v>
      </c>
      <c r="I30" s="266">
        <f>E30*H30</f>
        <v>0</v>
      </c>
      <c r="J30" s="265">
        <v>0</v>
      </c>
      <c r="K30" s="266">
        <f>E30*J30</f>
        <v>0</v>
      </c>
      <c r="O30" s="258">
        <v>2</v>
      </c>
      <c r="AA30" s="233">
        <v>1</v>
      </c>
      <c r="AB30" s="233">
        <v>1</v>
      </c>
      <c r="AC30" s="233">
        <v>1</v>
      </c>
      <c r="AZ30" s="233">
        <v>1</v>
      </c>
      <c r="BA30" s="233">
        <f>IF(AZ30=1,G30,0)</f>
        <v>0</v>
      </c>
      <c r="BB30" s="233">
        <f>IF(AZ30=2,G30,0)</f>
        <v>0</v>
      </c>
      <c r="BC30" s="233">
        <f>IF(AZ30=3,G30,0)</f>
        <v>0</v>
      </c>
      <c r="BD30" s="233">
        <f>IF(AZ30=4,G30,0)</f>
        <v>0</v>
      </c>
      <c r="BE30" s="233">
        <f>IF(AZ30=5,G30,0)</f>
        <v>0</v>
      </c>
      <c r="CA30" s="258">
        <v>1</v>
      </c>
      <c r="CB30" s="258">
        <v>1</v>
      </c>
    </row>
    <row r="31" spans="1:80">
      <c r="A31" s="267"/>
      <c r="B31" s="270"/>
      <c r="C31" s="335" t="s">
        <v>1638</v>
      </c>
      <c r="D31" s="336"/>
      <c r="E31" s="271">
        <v>2.88</v>
      </c>
      <c r="F31" s="272"/>
      <c r="G31" s="273"/>
      <c r="H31" s="274"/>
      <c r="I31" s="268"/>
      <c r="J31" s="275"/>
      <c r="K31" s="268"/>
      <c r="M31" s="269" t="s">
        <v>1638</v>
      </c>
      <c r="O31" s="258"/>
    </row>
    <row r="32" spans="1:80">
      <c r="A32" s="267"/>
      <c r="B32" s="270"/>
      <c r="C32" s="335" t="s">
        <v>1639</v>
      </c>
      <c r="D32" s="336"/>
      <c r="E32" s="271">
        <v>-0.72</v>
      </c>
      <c r="F32" s="272"/>
      <c r="G32" s="273"/>
      <c r="H32" s="274"/>
      <c r="I32" s="268"/>
      <c r="J32" s="275"/>
      <c r="K32" s="268"/>
      <c r="M32" s="269" t="s">
        <v>1639</v>
      </c>
      <c r="O32" s="258"/>
    </row>
    <row r="33" spans="1:80">
      <c r="A33" s="267"/>
      <c r="B33" s="270"/>
      <c r="C33" s="335" t="s">
        <v>1640</v>
      </c>
      <c r="D33" s="336"/>
      <c r="E33" s="271">
        <v>21.024999999999999</v>
      </c>
      <c r="F33" s="272"/>
      <c r="G33" s="273"/>
      <c r="H33" s="274"/>
      <c r="I33" s="268"/>
      <c r="J33" s="275"/>
      <c r="K33" s="268"/>
      <c r="M33" s="269" t="s">
        <v>1640</v>
      </c>
      <c r="O33" s="258"/>
    </row>
    <row r="34" spans="1:80">
      <c r="A34" s="267"/>
      <c r="B34" s="270"/>
      <c r="C34" s="335" t="s">
        <v>1641</v>
      </c>
      <c r="D34" s="336"/>
      <c r="E34" s="271">
        <v>-6.3</v>
      </c>
      <c r="F34" s="272"/>
      <c r="G34" s="273"/>
      <c r="H34" s="274"/>
      <c r="I34" s="268"/>
      <c r="J34" s="275"/>
      <c r="K34" s="268"/>
      <c r="M34" s="269" t="s">
        <v>1641</v>
      </c>
      <c r="O34" s="258"/>
    </row>
    <row r="35" spans="1:80">
      <c r="A35" s="259">
        <v>15</v>
      </c>
      <c r="B35" s="260" t="s">
        <v>1642</v>
      </c>
      <c r="C35" s="261" t="s">
        <v>1643</v>
      </c>
      <c r="D35" s="262" t="s">
        <v>157</v>
      </c>
      <c r="E35" s="263">
        <v>0.72</v>
      </c>
      <c r="F35" s="263"/>
      <c r="G35" s="264">
        <f>E35*F35</f>
        <v>0</v>
      </c>
      <c r="H35" s="265">
        <v>0</v>
      </c>
      <c r="I35" s="266">
        <f>E35*H35</f>
        <v>0</v>
      </c>
      <c r="J35" s="265">
        <v>0</v>
      </c>
      <c r="K35" s="266">
        <f>E35*J35</f>
        <v>0</v>
      </c>
      <c r="O35" s="258">
        <v>2</v>
      </c>
      <c r="AA35" s="233">
        <v>1</v>
      </c>
      <c r="AB35" s="233">
        <v>1</v>
      </c>
      <c r="AC35" s="233">
        <v>1</v>
      </c>
      <c r="AZ35" s="233">
        <v>1</v>
      </c>
      <c r="BA35" s="233">
        <f>IF(AZ35=1,G35,0)</f>
        <v>0</v>
      </c>
      <c r="BB35" s="233">
        <f>IF(AZ35=2,G35,0)</f>
        <v>0</v>
      </c>
      <c r="BC35" s="233">
        <f>IF(AZ35=3,G35,0)</f>
        <v>0</v>
      </c>
      <c r="BD35" s="233">
        <f>IF(AZ35=4,G35,0)</f>
        <v>0</v>
      </c>
      <c r="BE35" s="233">
        <f>IF(AZ35=5,G35,0)</f>
        <v>0</v>
      </c>
      <c r="CA35" s="258">
        <v>1</v>
      </c>
      <c r="CB35" s="258">
        <v>1</v>
      </c>
    </row>
    <row r="36" spans="1:80">
      <c r="A36" s="267"/>
      <c r="B36" s="270"/>
      <c r="C36" s="335" t="s">
        <v>1644</v>
      </c>
      <c r="D36" s="336"/>
      <c r="E36" s="271">
        <v>0.72</v>
      </c>
      <c r="F36" s="272"/>
      <c r="G36" s="273"/>
      <c r="H36" s="274"/>
      <c r="I36" s="268"/>
      <c r="J36" s="275"/>
      <c r="K36" s="268"/>
      <c r="M36" s="269" t="s">
        <v>1644</v>
      </c>
      <c r="O36" s="258"/>
    </row>
    <row r="37" spans="1:80">
      <c r="A37" s="259">
        <v>16</v>
      </c>
      <c r="B37" s="260" t="s">
        <v>1645</v>
      </c>
      <c r="C37" s="261" t="s">
        <v>1646</v>
      </c>
      <c r="D37" s="262" t="s">
        <v>157</v>
      </c>
      <c r="E37" s="263">
        <v>0.72</v>
      </c>
      <c r="F37" s="263"/>
      <c r="G37" s="264">
        <f>E37*F37</f>
        <v>0</v>
      </c>
      <c r="H37" s="265">
        <v>0</v>
      </c>
      <c r="I37" s="266">
        <f>E37*H37</f>
        <v>0</v>
      </c>
      <c r="J37" s="265">
        <v>0</v>
      </c>
      <c r="K37" s="266">
        <f>E37*J37</f>
        <v>0</v>
      </c>
      <c r="O37" s="258">
        <v>2</v>
      </c>
      <c r="AA37" s="233">
        <v>1</v>
      </c>
      <c r="AB37" s="233">
        <v>1</v>
      </c>
      <c r="AC37" s="233">
        <v>1</v>
      </c>
      <c r="AZ37" s="233">
        <v>1</v>
      </c>
      <c r="BA37" s="233">
        <f>IF(AZ37=1,G37,0)</f>
        <v>0</v>
      </c>
      <c r="BB37" s="233">
        <f>IF(AZ37=2,G37,0)</f>
        <v>0</v>
      </c>
      <c r="BC37" s="233">
        <f>IF(AZ37=3,G37,0)</f>
        <v>0</v>
      </c>
      <c r="BD37" s="233">
        <f>IF(AZ37=4,G37,0)</f>
        <v>0</v>
      </c>
      <c r="BE37" s="233">
        <f>IF(AZ37=5,G37,0)</f>
        <v>0</v>
      </c>
      <c r="CA37" s="258">
        <v>1</v>
      </c>
      <c r="CB37" s="258">
        <v>1</v>
      </c>
    </row>
    <row r="38" spans="1:80">
      <c r="A38" s="259">
        <v>17</v>
      </c>
      <c r="B38" s="260" t="s">
        <v>1647</v>
      </c>
      <c r="C38" s="261" t="s">
        <v>1648</v>
      </c>
      <c r="D38" s="262" t="s">
        <v>157</v>
      </c>
      <c r="E38" s="263">
        <v>3.8490000000000002</v>
      </c>
      <c r="F38" s="263"/>
      <c r="G38" s="264">
        <f>E38*F38</f>
        <v>0</v>
      </c>
      <c r="H38" s="265">
        <v>0</v>
      </c>
      <c r="I38" s="266">
        <f>E38*H38</f>
        <v>0</v>
      </c>
      <c r="J38" s="265">
        <v>0</v>
      </c>
      <c r="K38" s="266">
        <f>E38*J38</f>
        <v>0</v>
      </c>
      <c r="O38" s="258">
        <v>2</v>
      </c>
      <c r="AA38" s="233">
        <v>1</v>
      </c>
      <c r="AB38" s="233">
        <v>1</v>
      </c>
      <c r="AC38" s="233">
        <v>1</v>
      </c>
      <c r="AZ38" s="233">
        <v>1</v>
      </c>
      <c r="BA38" s="233">
        <f>IF(AZ38=1,G38,0)</f>
        <v>0</v>
      </c>
      <c r="BB38" s="233">
        <f>IF(AZ38=2,G38,0)</f>
        <v>0</v>
      </c>
      <c r="BC38" s="233">
        <f>IF(AZ38=3,G38,0)</f>
        <v>0</v>
      </c>
      <c r="BD38" s="233">
        <f>IF(AZ38=4,G38,0)</f>
        <v>0</v>
      </c>
      <c r="BE38" s="233">
        <f>IF(AZ38=5,G38,0)</f>
        <v>0</v>
      </c>
      <c r="CA38" s="258">
        <v>1</v>
      </c>
      <c r="CB38" s="258">
        <v>1</v>
      </c>
    </row>
    <row r="39" spans="1:80">
      <c r="A39" s="267"/>
      <c r="B39" s="270"/>
      <c r="C39" s="335" t="s">
        <v>1635</v>
      </c>
      <c r="D39" s="336"/>
      <c r="E39" s="271">
        <v>3.8490000000000002</v>
      </c>
      <c r="F39" s="272"/>
      <c r="G39" s="273"/>
      <c r="H39" s="274"/>
      <c r="I39" s="268"/>
      <c r="J39" s="275"/>
      <c r="K39" s="268"/>
      <c r="M39" s="269" t="s">
        <v>1635</v>
      </c>
      <c r="O39" s="258"/>
    </row>
    <row r="40" spans="1:80">
      <c r="A40" s="259">
        <v>18</v>
      </c>
      <c r="B40" s="260" t="s">
        <v>1649</v>
      </c>
      <c r="C40" s="261" t="s">
        <v>1650</v>
      </c>
      <c r="D40" s="262" t="s">
        <v>181</v>
      </c>
      <c r="E40" s="263">
        <v>2.6640000000000001</v>
      </c>
      <c r="F40" s="263"/>
      <c r="G40" s="264">
        <f>E40*F40</f>
        <v>0</v>
      </c>
      <c r="H40" s="265">
        <v>1</v>
      </c>
      <c r="I40" s="266">
        <f>E40*H40</f>
        <v>2.6640000000000001</v>
      </c>
      <c r="J40" s="265"/>
      <c r="K40" s="266">
        <f>E40*J40</f>
        <v>0</v>
      </c>
      <c r="O40" s="258">
        <v>2</v>
      </c>
      <c r="AA40" s="233">
        <v>3</v>
      </c>
      <c r="AB40" s="233">
        <v>0</v>
      </c>
      <c r="AC40" s="233">
        <v>583314076</v>
      </c>
      <c r="AZ40" s="233">
        <v>1</v>
      </c>
      <c r="BA40" s="233">
        <f>IF(AZ40=1,G40,0)</f>
        <v>0</v>
      </c>
      <c r="BB40" s="233">
        <f>IF(AZ40=2,G40,0)</f>
        <v>0</v>
      </c>
      <c r="BC40" s="233">
        <f>IF(AZ40=3,G40,0)</f>
        <v>0</v>
      </c>
      <c r="BD40" s="233">
        <f>IF(AZ40=4,G40,0)</f>
        <v>0</v>
      </c>
      <c r="BE40" s="233">
        <f>IF(AZ40=5,G40,0)</f>
        <v>0</v>
      </c>
      <c r="CA40" s="258">
        <v>3</v>
      </c>
      <c r="CB40" s="258">
        <v>0</v>
      </c>
    </row>
    <row r="41" spans="1:80">
      <c r="A41" s="267"/>
      <c r="B41" s="270"/>
      <c r="C41" s="335" t="s">
        <v>1651</v>
      </c>
      <c r="D41" s="336"/>
      <c r="E41" s="271">
        <v>2.6640000000000001</v>
      </c>
      <c r="F41" s="272"/>
      <c r="G41" s="273"/>
      <c r="H41" s="274"/>
      <c r="I41" s="268"/>
      <c r="J41" s="275"/>
      <c r="K41" s="268"/>
      <c r="M41" s="269" t="s">
        <v>1651</v>
      </c>
      <c r="O41" s="258"/>
    </row>
    <row r="42" spans="1:80">
      <c r="A42" s="276"/>
      <c r="B42" s="277" t="s">
        <v>103</v>
      </c>
      <c r="C42" s="278" t="s">
        <v>154</v>
      </c>
      <c r="D42" s="279"/>
      <c r="E42" s="280"/>
      <c r="F42" s="281"/>
      <c r="G42" s="282">
        <f>SUM(G7:G41)</f>
        <v>0</v>
      </c>
      <c r="H42" s="283"/>
      <c r="I42" s="284">
        <f>SUM(I7:I41)</f>
        <v>2.7008200000000002</v>
      </c>
      <c r="J42" s="283"/>
      <c r="K42" s="284">
        <f>SUM(K7:K41)</f>
        <v>0</v>
      </c>
      <c r="O42" s="258">
        <v>4</v>
      </c>
      <c r="BA42" s="285">
        <f>SUM(BA7:BA41)</f>
        <v>0</v>
      </c>
      <c r="BB42" s="285">
        <f>SUM(BB7:BB41)</f>
        <v>0</v>
      </c>
      <c r="BC42" s="285">
        <f>SUM(BC7:BC41)</f>
        <v>0</v>
      </c>
      <c r="BD42" s="285">
        <f>SUM(BD7:BD41)</f>
        <v>0</v>
      </c>
      <c r="BE42" s="285">
        <f>SUM(BE7:BE41)</f>
        <v>0</v>
      </c>
    </row>
    <row r="43" spans="1:80">
      <c r="A43" s="248" t="s">
        <v>100</v>
      </c>
      <c r="B43" s="249" t="s">
        <v>336</v>
      </c>
      <c r="C43" s="250" t="s">
        <v>337</v>
      </c>
      <c r="D43" s="251"/>
      <c r="E43" s="252"/>
      <c r="F43" s="252"/>
      <c r="G43" s="253"/>
      <c r="H43" s="254"/>
      <c r="I43" s="255"/>
      <c r="J43" s="256"/>
      <c r="K43" s="257"/>
      <c r="O43" s="258">
        <v>1</v>
      </c>
    </row>
    <row r="44" spans="1:80">
      <c r="A44" s="259">
        <v>19</v>
      </c>
      <c r="B44" s="260" t="s">
        <v>1652</v>
      </c>
      <c r="C44" s="261" t="s">
        <v>1653</v>
      </c>
      <c r="D44" s="262" t="s">
        <v>157</v>
      </c>
      <c r="E44" s="263">
        <v>0.36</v>
      </c>
      <c r="F44" s="263"/>
      <c r="G44" s="264">
        <f>E44*F44</f>
        <v>0</v>
      </c>
      <c r="H44" s="265">
        <v>1.8907700000000001</v>
      </c>
      <c r="I44" s="266">
        <f>E44*H44</f>
        <v>0.68067719999999998</v>
      </c>
      <c r="J44" s="265">
        <v>0</v>
      </c>
      <c r="K44" s="266">
        <f>E44*J44</f>
        <v>0</v>
      </c>
      <c r="O44" s="258">
        <v>2</v>
      </c>
      <c r="AA44" s="233">
        <v>1</v>
      </c>
      <c r="AB44" s="233">
        <v>1</v>
      </c>
      <c r="AC44" s="233">
        <v>1</v>
      </c>
      <c r="AZ44" s="233">
        <v>1</v>
      </c>
      <c r="BA44" s="233">
        <f>IF(AZ44=1,G44,0)</f>
        <v>0</v>
      </c>
      <c r="BB44" s="233">
        <f>IF(AZ44=2,G44,0)</f>
        <v>0</v>
      </c>
      <c r="BC44" s="233">
        <f>IF(AZ44=3,G44,0)</f>
        <v>0</v>
      </c>
      <c r="BD44" s="233">
        <f>IF(AZ44=4,G44,0)</f>
        <v>0</v>
      </c>
      <c r="BE44" s="233">
        <f>IF(AZ44=5,G44,0)</f>
        <v>0</v>
      </c>
      <c r="CA44" s="258">
        <v>1</v>
      </c>
      <c r="CB44" s="258">
        <v>1</v>
      </c>
    </row>
    <row r="45" spans="1:80">
      <c r="A45" s="267"/>
      <c r="B45" s="270"/>
      <c r="C45" s="335" t="s">
        <v>1654</v>
      </c>
      <c r="D45" s="336"/>
      <c r="E45" s="271">
        <v>0.36</v>
      </c>
      <c r="F45" s="272"/>
      <c r="G45" s="273"/>
      <c r="H45" s="274"/>
      <c r="I45" s="268"/>
      <c r="J45" s="275"/>
      <c r="K45" s="268"/>
      <c r="M45" s="269" t="s">
        <v>1654</v>
      </c>
      <c r="O45" s="258"/>
    </row>
    <row r="46" spans="1:80">
      <c r="A46" s="259">
        <v>20</v>
      </c>
      <c r="B46" s="260" t="s">
        <v>1655</v>
      </c>
      <c r="C46" s="261" t="s">
        <v>1656</v>
      </c>
      <c r="D46" s="262" t="s">
        <v>157</v>
      </c>
      <c r="E46" s="263">
        <v>1.0934999999999999</v>
      </c>
      <c r="F46" s="263"/>
      <c r="G46" s="264">
        <f>E46*F46</f>
        <v>0</v>
      </c>
      <c r="H46" s="265">
        <v>2.5</v>
      </c>
      <c r="I46" s="266">
        <f>E46*H46</f>
        <v>2.7337499999999997</v>
      </c>
      <c r="J46" s="265">
        <v>0</v>
      </c>
      <c r="K46" s="266">
        <f>E46*J46</f>
        <v>0</v>
      </c>
      <c r="O46" s="258">
        <v>2</v>
      </c>
      <c r="AA46" s="233">
        <v>1</v>
      </c>
      <c r="AB46" s="233">
        <v>1</v>
      </c>
      <c r="AC46" s="233">
        <v>1</v>
      </c>
      <c r="AZ46" s="233">
        <v>1</v>
      </c>
      <c r="BA46" s="233">
        <f>IF(AZ46=1,G46,0)</f>
        <v>0</v>
      </c>
      <c r="BB46" s="233">
        <f>IF(AZ46=2,G46,0)</f>
        <v>0</v>
      </c>
      <c r="BC46" s="233">
        <f>IF(AZ46=3,G46,0)</f>
        <v>0</v>
      </c>
      <c r="BD46" s="233">
        <f>IF(AZ46=4,G46,0)</f>
        <v>0</v>
      </c>
      <c r="BE46" s="233">
        <f>IF(AZ46=5,G46,0)</f>
        <v>0</v>
      </c>
      <c r="CA46" s="258">
        <v>1</v>
      </c>
      <c r="CB46" s="258">
        <v>1</v>
      </c>
    </row>
    <row r="47" spans="1:80">
      <c r="A47" s="267"/>
      <c r="B47" s="270"/>
      <c r="C47" s="335" t="s">
        <v>1657</v>
      </c>
      <c r="D47" s="336"/>
      <c r="E47" s="271">
        <v>1.0934999999999999</v>
      </c>
      <c r="F47" s="272"/>
      <c r="G47" s="273"/>
      <c r="H47" s="274"/>
      <c r="I47" s="268"/>
      <c r="J47" s="275"/>
      <c r="K47" s="268"/>
      <c r="M47" s="269" t="s">
        <v>1657</v>
      </c>
      <c r="O47" s="258"/>
    </row>
    <row r="48" spans="1:80">
      <c r="A48" s="259">
        <v>21</v>
      </c>
      <c r="B48" s="260" t="s">
        <v>1658</v>
      </c>
      <c r="C48" s="261" t="s">
        <v>1659</v>
      </c>
      <c r="D48" s="262" t="s">
        <v>181</v>
      </c>
      <c r="E48" s="263">
        <v>2.4299999999999999E-2</v>
      </c>
      <c r="F48" s="263"/>
      <c r="G48" s="264">
        <f>E48*F48</f>
        <v>0</v>
      </c>
      <c r="H48" s="265">
        <v>1.091</v>
      </c>
      <c r="I48" s="266">
        <f>E48*H48</f>
        <v>2.6511299999999998E-2</v>
      </c>
      <c r="J48" s="265">
        <v>0</v>
      </c>
      <c r="K48" s="266">
        <f>E48*J48</f>
        <v>0</v>
      </c>
      <c r="O48" s="258">
        <v>2</v>
      </c>
      <c r="AA48" s="233">
        <v>1</v>
      </c>
      <c r="AB48" s="233">
        <v>1</v>
      </c>
      <c r="AC48" s="233">
        <v>1</v>
      </c>
      <c r="AZ48" s="233">
        <v>1</v>
      </c>
      <c r="BA48" s="233">
        <f>IF(AZ48=1,G48,0)</f>
        <v>0</v>
      </c>
      <c r="BB48" s="233">
        <f>IF(AZ48=2,G48,0)</f>
        <v>0</v>
      </c>
      <c r="BC48" s="233">
        <f>IF(AZ48=3,G48,0)</f>
        <v>0</v>
      </c>
      <c r="BD48" s="233">
        <f>IF(AZ48=4,G48,0)</f>
        <v>0</v>
      </c>
      <c r="BE48" s="233">
        <f>IF(AZ48=5,G48,0)</f>
        <v>0</v>
      </c>
      <c r="CA48" s="258">
        <v>1</v>
      </c>
      <c r="CB48" s="258">
        <v>1</v>
      </c>
    </row>
    <row r="49" spans="1:80">
      <c r="A49" s="267"/>
      <c r="B49" s="270"/>
      <c r="C49" s="335" t="s">
        <v>1660</v>
      </c>
      <c r="D49" s="336"/>
      <c r="E49" s="271">
        <v>0</v>
      </c>
      <c r="F49" s="272"/>
      <c r="G49" s="273"/>
      <c r="H49" s="274"/>
      <c r="I49" s="268"/>
      <c r="J49" s="275"/>
      <c r="K49" s="268"/>
      <c r="M49" s="269" t="s">
        <v>1660</v>
      </c>
      <c r="O49" s="258"/>
    </row>
    <row r="50" spans="1:80">
      <c r="A50" s="267"/>
      <c r="B50" s="270"/>
      <c r="C50" s="335" t="s">
        <v>1661</v>
      </c>
      <c r="D50" s="336"/>
      <c r="E50" s="271">
        <v>2.4299999999999999E-2</v>
      </c>
      <c r="F50" s="272"/>
      <c r="G50" s="273"/>
      <c r="H50" s="274"/>
      <c r="I50" s="268"/>
      <c r="J50" s="275"/>
      <c r="K50" s="268"/>
      <c r="M50" s="269" t="s">
        <v>1661</v>
      </c>
      <c r="O50" s="258"/>
    </row>
    <row r="51" spans="1:80">
      <c r="A51" s="276"/>
      <c r="B51" s="277" t="s">
        <v>103</v>
      </c>
      <c r="C51" s="278" t="s">
        <v>338</v>
      </c>
      <c r="D51" s="279"/>
      <c r="E51" s="280"/>
      <c r="F51" s="281"/>
      <c r="G51" s="282">
        <f>SUM(G43:G50)</f>
        <v>0</v>
      </c>
      <c r="H51" s="283"/>
      <c r="I51" s="284">
        <f>SUM(I43:I50)</f>
        <v>3.4409384999999997</v>
      </c>
      <c r="J51" s="283"/>
      <c r="K51" s="284">
        <f>SUM(K43:K50)</f>
        <v>0</v>
      </c>
      <c r="O51" s="258">
        <v>4</v>
      </c>
      <c r="BA51" s="285">
        <f>SUM(BA43:BA50)</f>
        <v>0</v>
      </c>
      <c r="BB51" s="285">
        <f>SUM(BB43:BB50)</f>
        <v>0</v>
      </c>
      <c r="BC51" s="285">
        <f>SUM(BC43:BC50)</f>
        <v>0</v>
      </c>
      <c r="BD51" s="285">
        <f>SUM(BD43:BD50)</f>
        <v>0</v>
      </c>
      <c r="BE51" s="285">
        <f>SUM(BE43:BE50)</f>
        <v>0</v>
      </c>
    </row>
    <row r="52" spans="1:80">
      <c r="A52" s="248" t="s">
        <v>100</v>
      </c>
      <c r="B52" s="249" t="s">
        <v>1662</v>
      </c>
      <c r="C52" s="250" t="s">
        <v>1663</v>
      </c>
      <c r="D52" s="251"/>
      <c r="E52" s="252"/>
      <c r="F52" s="252"/>
      <c r="G52" s="253"/>
      <c r="H52" s="254"/>
      <c r="I52" s="255"/>
      <c r="J52" s="256"/>
      <c r="K52" s="257"/>
      <c r="O52" s="258">
        <v>1</v>
      </c>
    </row>
    <row r="53" spans="1:80">
      <c r="A53" s="259">
        <v>22</v>
      </c>
      <c r="B53" s="260" t="s">
        <v>1665</v>
      </c>
      <c r="C53" s="261" t="s">
        <v>1666</v>
      </c>
      <c r="D53" s="262" t="s">
        <v>229</v>
      </c>
      <c r="E53" s="263">
        <v>1</v>
      </c>
      <c r="F53" s="263"/>
      <c r="G53" s="264">
        <f>E53*F53</f>
        <v>0</v>
      </c>
      <c r="H53" s="265">
        <v>7.3349999999999999E-2</v>
      </c>
      <c r="I53" s="266">
        <f>E53*H53</f>
        <v>7.3349999999999999E-2</v>
      </c>
      <c r="J53" s="265">
        <v>0</v>
      </c>
      <c r="K53" s="266">
        <f>E53*J53</f>
        <v>0</v>
      </c>
      <c r="O53" s="258">
        <v>2</v>
      </c>
      <c r="AA53" s="233">
        <v>1</v>
      </c>
      <c r="AB53" s="233">
        <v>1</v>
      </c>
      <c r="AC53" s="233">
        <v>1</v>
      </c>
      <c r="AZ53" s="233">
        <v>1</v>
      </c>
      <c r="BA53" s="233">
        <f>IF(AZ53=1,G53,0)</f>
        <v>0</v>
      </c>
      <c r="BB53" s="233">
        <f>IF(AZ53=2,G53,0)</f>
        <v>0</v>
      </c>
      <c r="BC53" s="233">
        <f>IF(AZ53=3,G53,0)</f>
        <v>0</v>
      </c>
      <c r="BD53" s="233">
        <f>IF(AZ53=4,G53,0)</f>
        <v>0</v>
      </c>
      <c r="BE53" s="233">
        <f>IF(AZ53=5,G53,0)</f>
        <v>0</v>
      </c>
      <c r="CA53" s="258">
        <v>1</v>
      </c>
      <c r="CB53" s="258">
        <v>1</v>
      </c>
    </row>
    <row r="54" spans="1:80">
      <c r="A54" s="259">
        <v>23</v>
      </c>
      <c r="B54" s="260" t="s">
        <v>1667</v>
      </c>
      <c r="C54" s="261" t="s">
        <v>1668</v>
      </c>
      <c r="D54" s="262" t="s">
        <v>201</v>
      </c>
      <c r="E54" s="263">
        <v>4</v>
      </c>
      <c r="F54" s="263"/>
      <c r="G54" s="264">
        <f>E54*F54</f>
        <v>0</v>
      </c>
      <c r="H54" s="265">
        <v>0</v>
      </c>
      <c r="I54" s="266">
        <f>E54*H54</f>
        <v>0</v>
      </c>
      <c r="J54" s="265">
        <v>0</v>
      </c>
      <c r="K54" s="266">
        <f>E54*J54</f>
        <v>0</v>
      </c>
      <c r="O54" s="258">
        <v>2</v>
      </c>
      <c r="AA54" s="233">
        <v>1</v>
      </c>
      <c r="AB54" s="233">
        <v>1</v>
      </c>
      <c r="AC54" s="233">
        <v>1</v>
      </c>
      <c r="AZ54" s="233">
        <v>1</v>
      </c>
      <c r="BA54" s="233">
        <f>IF(AZ54=1,G54,0)</f>
        <v>0</v>
      </c>
      <c r="BB54" s="233">
        <f>IF(AZ54=2,G54,0)</f>
        <v>0</v>
      </c>
      <c r="BC54" s="233">
        <f>IF(AZ54=3,G54,0)</f>
        <v>0</v>
      </c>
      <c r="BD54" s="233">
        <f>IF(AZ54=4,G54,0)</f>
        <v>0</v>
      </c>
      <c r="BE54" s="233">
        <f>IF(AZ54=5,G54,0)</f>
        <v>0</v>
      </c>
      <c r="CA54" s="258">
        <v>1</v>
      </c>
      <c r="CB54" s="258">
        <v>1</v>
      </c>
    </row>
    <row r="55" spans="1:80">
      <c r="A55" s="259">
        <v>24</v>
      </c>
      <c r="B55" s="260" t="s">
        <v>1669</v>
      </c>
      <c r="C55" s="261" t="s">
        <v>1670</v>
      </c>
      <c r="D55" s="262" t="s">
        <v>229</v>
      </c>
      <c r="E55" s="263">
        <v>1.05</v>
      </c>
      <c r="F55" s="263"/>
      <c r="G55" s="264">
        <f>E55*F55</f>
        <v>0</v>
      </c>
      <c r="H55" s="265">
        <v>1.6049999999999998E-2</v>
      </c>
      <c r="I55" s="266">
        <f>E55*H55</f>
        <v>1.6852499999999999E-2</v>
      </c>
      <c r="J55" s="265"/>
      <c r="K55" s="266">
        <f>E55*J55</f>
        <v>0</v>
      </c>
      <c r="O55" s="258">
        <v>2</v>
      </c>
      <c r="AA55" s="233">
        <v>3</v>
      </c>
      <c r="AB55" s="233">
        <v>0</v>
      </c>
      <c r="AC55" s="233" t="s">
        <v>1669</v>
      </c>
      <c r="AZ55" s="233">
        <v>1</v>
      </c>
      <c r="BA55" s="233">
        <f>IF(AZ55=1,G55,0)</f>
        <v>0</v>
      </c>
      <c r="BB55" s="233">
        <f>IF(AZ55=2,G55,0)</f>
        <v>0</v>
      </c>
      <c r="BC55" s="233">
        <f>IF(AZ55=3,G55,0)</f>
        <v>0</v>
      </c>
      <c r="BD55" s="233">
        <f>IF(AZ55=4,G55,0)</f>
        <v>0</v>
      </c>
      <c r="BE55" s="233">
        <f>IF(AZ55=5,G55,0)</f>
        <v>0</v>
      </c>
      <c r="CA55" s="258">
        <v>3</v>
      </c>
      <c r="CB55" s="258">
        <v>0</v>
      </c>
    </row>
    <row r="56" spans="1:80">
      <c r="A56" s="267"/>
      <c r="B56" s="270"/>
      <c r="C56" s="335" t="s">
        <v>101</v>
      </c>
      <c r="D56" s="336"/>
      <c r="E56" s="271">
        <v>1</v>
      </c>
      <c r="F56" s="272"/>
      <c r="G56" s="273"/>
      <c r="H56" s="274"/>
      <c r="I56" s="268"/>
      <c r="J56" s="275"/>
      <c r="K56" s="268"/>
      <c r="M56" s="269">
        <v>1</v>
      </c>
      <c r="O56" s="258"/>
    </row>
    <row r="57" spans="1:80">
      <c r="A57" s="267"/>
      <c r="B57" s="270"/>
      <c r="C57" s="335" t="s">
        <v>1671</v>
      </c>
      <c r="D57" s="336"/>
      <c r="E57" s="271">
        <v>0.05</v>
      </c>
      <c r="F57" s="272"/>
      <c r="G57" s="273"/>
      <c r="H57" s="274"/>
      <c r="I57" s="268"/>
      <c r="J57" s="275"/>
      <c r="K57" s="268"/>
      <c r="M57" s="269" t="s">
        <v>1671</v>
      </c>
      <c r="O57" s="258"/>
    </row>
    <row r="58" spans="1:80">
      <c r="A58" s="276"/>
      <c r="B58" s="277" t="s">
        <v>103</v>
      </c>
      <c r="C58" s="278" t="s">
        <v>1664</v>
      </c>
      <c r="D58" s="279"/>
      <c r="E58" s="280"/>
      <c r="F58" s="281"/>
      <c r="G58" s="282">
        <f>SUM(G52:G57)</f>
        <v>0</v>
      </c>
      <c r="H58" s="283"/>
      <c r="I58" s="284">
        <f>SUM(I52:I57)</f>
        <v>9.0202499999999991E-2</v>
      </c>
      <c r="J58" s="283"/>
      <c r="K58" s="284">
        <f>SUM(K52:K57)</f>
        <v>0</v>
      </c>
      <c r="O58" s="258">
        <v>4</v>
      </c>
      <c r="BA58" s="285">
        <f>SUM(BA52:BA57)</f>
        <v>0</v>
      </c>
      <c r="BB58" s="285">
        <f>SUM(BB52:BB57)</f>
        <v>0</v>
      </c>
      <c r="BC58" s="285">
        <f>SUM(BC52:BC57)</f>
        <v>0</v>
      </c>
      <c r="BD58" s="285">
        <f>SUM(BD52:BD57)</f>
        <v>0</v>
      </c>
      <c r="BE58" s="285">
        <f>SUM(BE52:BE57)</f>
        <v>0</v>
      </c>
    </row>
    <row r="59" spans="1:80">
      <c r="A59" s="248" t="s">
        <v>100</v>
      </c>
      <c r="B59" s="249" t="s">
        <v>1672</v>
      </c>
      <c r="C59" s="250" t="s">
        <v>1673</v>
      </c>
      <c r="D59" s="251"/>
      <c r="E59" s="252"/>
      <c r="F59" s="252"/>
      <c r="G59" s="253"/>
      <c r="H59" s="254"/>
      <c r="I59" s="255"/>
      <c r="J59" s="256"/>
      <c r="K59" s="257"/>
      <c r="O59" s="258">
        <v>1</v>
      </c>
    </row>
    <row r="60" spans="1:80">
      <c r="A60" s="259">
        <v>25</v>
      </c>
      <c r="B60" s="260" t="s">
        <v>1675</v>
      </c>
      <c r="C60" s="261" t="s">
        <v>1676</v>
      </c>
      <c r="D60" s="262" t="s">
        <v>157</v>
      </c>
      <c r="E60" s="263">
        <v>2.1991000000000001</v>
      </c>
      <c r="F60" s="263"/>
      <c r="G60" s="264">
        <f>E60*F60</f>
        <v>0</v>
      </c>
      <c r="H60" s="265">
        <v>2.5510999999999999</v>
      </c>
      <c r="I60" s="266">
        <f>E60*H60</f>
        <v>5.6101240099999998</v>
      </c>
      <c r="J60" s="265">
        <v>0</v>
      </c>
      <c r="K60" s="266">
        <f>E60*J60</f>
        <v>0</v>
      </c>
      <c r="O60" s="258">
        <v>2</v>
      </c>
      <c r="AA60" s="233">
        <v>1</v>
      </c>
      <c r="AB60" s="233">
        <v>1</v>
      </c>
      <c r="AC60" s="233">
        <v>1</v>
      </c>
      <c r="AZ60" s="233">
        <v>1</v>
      </c>
      <c r="BA60" s="233">
        <f>IF(AZ60=1,G60,0)</f>
        <v>0</v>
      </c>
      <c r="BB60" s="233">
        <f>IF(AZ60=2,G60,0)</f>
        <v>0</v>
      </c>
      <c r="BC60" s="233">
        <f>IF(AZ60=3,G60,0)</f>
        <v>0</v>
      </c>
      <c r="BD60" s="233">
        <f>IF(AZ60=4,G60,0)</f>
        <v>0</v>
      </c>
      <c r="BE60" s="233">
        <f>IF(AZ60=5,G60,0)</f>
        <v>0</v>
      </c>
      <c r="CA60" s="258">
        <v>1</v>
      </c>
      <c r="CB60" s="258">
        <v>1</v>
      </c>
    </row>
    <row r="61" spans="1:80">
      <c r="A61" s="267"/>
      <c r="B61" s="270"/>
      <c r="C61" s="335" t="s">
        <v>1677</v>
      </c>
      <c r="D61" s="336"/>
      <c r="E61" s="271">
        <v>2.1991000000000001</v>
      </c>
      <c r="F61" s="272"/>
      <c r="G61" s="273"/>
      <c r="H61" s="274"/>
      <c r="I61" s="268"/>
      <c r="J61" s="275"/>
      <c r="K61" s="268"/>
      <c r="M61" s="269" t="s">
        <v>1677</v>
      </c>
      <c r="O61" s="258"/>
    </row>
    <row r="62" spans="1:80">
      <c r="A62" s="259">
        <v>26</v>
      </c>
      <c r="B62" s="260" t="s">
        <v>1678</v>
      </c>
      <c r="C62" s="261" t="s">
        <v>1679</v>
      </c>
      <c r="D62" s="262" t="s">
        <v>157</v>
      </c>
      <c r="E62" s="263">
        <v>0.41549999999999998</v>
      </c>
      <c r="F62" s="263"/>
      <c r="G62" s="264">
        <f>E62*F62</f>
        <v>0</v>
      </c>
      <c r="H62" s="265">
        <v>2.5499999999999998</v>
      </c>
      <c r="I62" s="266">
        <f>E62*H62</f>
        <v>1.0595249999999998</v>
      </c>
      <c r="J62" s="265">
        <v>0</v>
      </c>
      <c r="K62" s="266">
        <f>E62*J62</f>
        <v>0</v>
      </c>
      <c r="O62" s="258">
        <v>2</v>
      </c>
      <c r="AA62" s="233">
        <v>1</v>
      </c>
      <c r="AB62" s="233">
        <v>1</v>
      </c>
      <c r="AC62" s="233">
        <v>1</v>
      </c>
      <c r="AZ62" s="233">
        <v>1</v>
      </c>
      <c r="BA62" s="233">
        <f>IF(AZ62=1,G62,0)</f>
        <v>0</v>
      </c>
      <c r="BB62" s="233">
        <f>IF(AZ62=2,G62,0)</f>
        <v>0</v>
      </c>
      <c r="BC62" s="233">
        <f>IF(AZ62=3,G62,0)</f>
        <v>0</v>
      </c>
      <c r="BD62" s="233">
        <f>IF(AZ62=4,G62,0)</f>
        <v>0</v>
      </c>
      <c r="BE62" s="233">
        <f>IF(AZ62=5,G62,0)</f>
        <v>0</v>
      </c>
      <c r="CA62" s="258">
        <v>1</v>
      </c>
      <c r="CB62" s="258">
        <v>1</v>
      </c>
    </row>
    <row r="63" spans="1:80">
      <c r="A63" s="267"/>
      <c r="B63" s="270"/>
      <c r="C63" s="335" t="s">
        <v>1680</v>
      </c>
      <c r="D63" s="336"/>
      <c r="E63" s="271">
        <v>0.41549999999999998</v>
      </c>
      <c r="F63" s="272"/>
      <c r="G63" s="273"/>
      <c r="H63" s="274"/>
      <c r="I63" s="268"/>
      <c r="J63" s="275"/>
      <c r="K63" s="268"/>
      <c r="M63" s="269" t="s">
        <v>1680</v>
      </c>
      <c r="O63" s="258"/>
    </row>
    <row r="64" spans="1:80">
      <c r="A64" s="259">
        <v>27</v>
      </c>
      <c r="B64" s="260" t="s">
        <v>1681</v>
      </c>
      <c r="C64" s="261" t="s">
        <v>1682</v>
      </c>
      <c r="D64" s="262" t="s">
        <v>181</v>
      </c>
      <c r="E64" s="263">
        <v>0.23200000000000001</v>
      </c>
      <c r="F64" s="263"/>
      <c r="G64" s="264">
        <f>E64*F64</f>
        <v>0</v>
      </c>
      <c r="H64" s="265">
        <v>1.0640000000000001</v>
      </c>
      <c r="I64" s="266">
        <f>E64*H64</f>
        <v>0.24684800000000001</v>
      </c>
      <c r="J64" s="265">
        <v>0</v>
      </c>
      <c r="K64" s="266">
        <f>E64*J64</f>
        <v>0</v>
      </c>
      <c r="O64" s="258">
        <v>2</v>
      </c>
      <c r="AA64" s="233">
        <v>1</v>
      </c>
      <c r="AB64" s="233">
        <v>1</v>
      </c>
      <c r="AC64" s="233">
        <v>1</v>
      </c>
      <c r="AZ64" s="233">
        <v>1</v>
      </c>
      <c r="BA64" s="233">
        <f>IF(AZ64=1,G64,0)</f>
        <v>0</v>
      </c>
      <c r="BB64" s="233">
        <f>IF(AZ64=2,G64,0)</f>
        <v>0</v>
      </c>
      <c r="BC64" s="233">
        <f>IF(AZ64=3,G64,0)</f>
        <v>0</v>
      </c>
      <c r="BD64" s="233">
        <f>IF(AZ64=4,G64,0)</f>
        <v>0</v>
      </c>
      <c r="BE64" s="233">
        <f>IF(AZ64=5,G64,0)</f>
        <v>0</v>
      </c>
      <c r="CA64" s="258">
        <v>1</v>
      </c>
      <c r="CB64" s="258">
        <v>1</v>
      </c>
    </row>
    <row r="65" spans="1:80">
      <c r="A65" s="267"/>
      <c r="B65" s="270"/>
      <c r="C65" s="335" t="s">
        <v>1683</v>
      </c>
      <c r="D65" s="336"/>
      <c r="E65" s="271">
        <v>0.23200000000000001</v>
      </c>
      <c r="F65" s="272"/>
      <c r="G65" s="273"/>
      <c r="H65" s="274"/>
      <c r="I65" s="268"/>
      <c r="J65" s="275"/>
      <c r="K65" s="268"/>
      <c r="M65" s="269" t="s">
        <v>1683</v>
      </c>
      <c r="O65" s="258"/>
    </row>
    <row r="66" spans="1:80">
      <c r="A66" s="259">
        <v>28</v>
      </c>
      <c r="B66" s="260" t="s">
        <v>1684</v>
      </c>
      <c r="C66" s="261" t="s">
        <v>1685</v>
      </c>
      <c r="D66" s="262" t="s">
        <v>201</v>
      </c>
      <c r="E66" s="263">
        <v>4</v>
      </c>
      <c r="F66" s="263"/>
      <c r="G66" s="264">
        <f t="shared" ref="G66:G71" si="0">E66*F66</f>
        <v>0</v>
      </c>
      <c r="H66" s="265">
        <v>4.0000000000000003E-5</v>
      </c>
      <c r="I66" s="266">
        <f t="shared" ref="I66:I71" si="1">E66*H66</f>
        <v>1.6000000000000001E-4</v>
      </c>
      <c r="J66" s="265">
        <v>0</v>
      </c>
      <c r="K66" s="266">
        <f t="shared" ref="K66:K71" si="2">E66*J66</f>
        <v>0</v>
      </c>
      <c r="O66" s="258">
        <v>2</v>
      </c>
      <c r="AA66" s="233">
        <v>1</v>
      </c>
      <c r="AB66" s="233">
        <v>1</v>
      </c>
      <c r="AC66" s="233">
        <v>1</v>
      </c>
      <c r="AZ66" s="233">
        <v>1</v>
      </c>
      <c r="BA66" s="233">
        <f t="shared" ref="BA66:BA71" si="3">IF(AZ66=1,G66,0)</f>
        <v>0</v>
      </c>
      <c r="BB66" s="233">
        <f t="shared" ref="BB66:BB71" si="4">IF(AZ66=2,G66,0)</f>
        <v>0</v>
      </c>
      <c r="BC66" s="233">
        <f t="shared" ref="BC66:BC71" si="5">IF(AZ66=3,G66,0)</f>
        <v>0</v>
      </c>
      <c r="BD66" s="233">
        <f t="shared" ref="BD66:BD71" si="6">IF(AZ66=4,G66,0)</f>
        <v>0</v>
      </c>
      <c r="BE66" s="233">
        <f t="shared" ref="BE66:BE71" si="7">IF(AZ66=5,G66,0)</f>
        <v>0</v>
      </c>
      <c r="CA66" s="258">
        <v>1</v>
      </c>
      <c r="CB66" s="258">
        <v>1</v>
      </c>
    </row>
    <row r="67" spans="1:80">
      <c r="A67" s="259">
        <v>29</v>
      </c>
      <c r="B67" s="260" t="s">
        <v>1686</v>
      </c>
      <c r="C67" s="261" t="s">
        <v>1687</v>
      </c>
      <c r="D67" s="262" t="s">
        <v>229</v>
      </c>
      <c r="E67" s="263">
        <v>1</v>
      </c>
      <c r="F67" s="263"/>
      <c r="G67" s="264">
        <f t="shared" si="0"/>
        <v>0</v>
      </c>
      <c r="H67" s="265">
        <v>0</v>
      </c>
      <c r="I67" s="266">
        <f t="shared" si="1"/>
        <v>0</v>
      </c>
      <c r="J67" s="265"/>
      <c r="K67" s="266">
        <f t="shared" si="2"/>
        <v>0</v>
      </c>
      <c r="O67" s="258">
        <v>2</v>
      </c>
      <c r="AA67" s="233">
        <v>12</v>
      </c>
      <c r="AB67" s="233">
        <v>0</v>
      </c>
      <c r="AC67" s="233">
        <v>52</v>
      </c>
      <c r="AZ67" s="233">
        <v>1</v>
      </c>
      <c r="BA67" s="233">
        <f t="shared" si="3"/>
        <v>0</v>
      </c>
      <c r="BB67" s="233">
        <f t="shared" si="4"/>
        <v>0</v>
      </c>
      <c r="BC67" s="233">
        <f t="shared" si="5"/>
        <v>0</v>
      </c>
      <c r="BD67" s="233">
        <f t="shared" si="6"/>
        <v>0</v>
      </c>
      <c r="BE67" s="233">
        <f t="shared" si="7"/>
        <v>0</v>
      </c>
      <c r="CA67" s="258">
        <v>12</v>
      </c>
      <c r="CB67" s="258">
        <v>0</v>
      </c>
    </row>
    <row r="68" spans="1:80" ht="20.399999999999999">
      <c r="A68" s="259">
        <v>30</v>
      </c>
      <c r="B68" s="260" t="s">
        <v>1688</v>
      </c>
      <c r="C68" s="261" t="s">
        <v>1689</v>
      </c>
      <c r="D68" s="262" t="s">
        <v>229</v>
      </c>
      <c r="E68" s="263">
        <v>1</v>
      </c>
      <c r="F68" s="263"/>
      <c r="G68" s="264">
        <f t="shared" si="0"/>
        <v>0</v>
      </c>
      <c r="H68" s="265">
        <v>0.20300000000000001</v>
      </c>
      <c r="I68" s="266">
        <f t="shared" si="1"/>
        <v>0.20300000000000001</v>
      </c>
      <c r="J68" s="265"/>
      <c r="K68" s="266">
        <f t="shared" si="2"/>
        <v>0</v>
      </c>
      <c r="O68" s="258">
        <v>2</v>
      </c>
      <c r="AA68" s="233">
        <v>12</v>
      </c>
      <c r="AB68" s="233">
        <v>0</v>
      </c>
      <c r="AC68" s="233">
        <v>53</v>
      </c>
      <c r="AZ68" s="233">
        <v>1</v>
      </c>
      <c r="BA68" s="233">
        <f t="shared" si="3"/>
        <v>0</v>
      </c>
      <c r="BB68" s="233">
        <f t="shared" si="4"/>
        <v>0</v>
      </c>
      <c r="BC68" s="233">
        <f t="shared" si="5"/>
        <v>0</v>
      </c>
      <c r="BD68" s="233">
        <f t="shared" si="6"/>
        <v>0</v>
      </c>
      <c r="BE68" s="233">
        <f t="shared" si="7"/>
        <v>0</v>
      </c>
      <c r="CA68" s="258">
        <v>12</v>
      </c>
      <c r="CB68" s="258">
        <v>0</v>
      </c>
    </row>
    <row r="69" spans="1:80">
      <c r="A69" s="259">
        <v>31</v>
      </c>
      <c r="B69" s="260" t="s">
        <v>1690</v>
      </c>
      <c r="C69" s="261" t="s">
        <v>1691</v>
      </c>
      <c r="D69" s="262" t="s">
        <v>229</v>
      </c>
      <c r="E69" s="263">
        <v>1</v>
      </c>
      <c r="F69" s="263"/>
      <c r="G69" s="264">
        <f t="shared" si="0"/>
        <v>0</v>
      </c>
      <c r="H69" s="265">
        <v>8.9999999999999993E-3</v>
      </c>
      <c r="I69" s="266">
        <f t="shared" si="1"/>
        <v>8.9999999999999993E-3</v>
      </c>
      <c r="J69" s="265"/>
      <c r="K69" s="266">
        <f t="shared" si="2"/>
        <v>0</v>
      </c>
      <c r="O69" s="258">
        <v>2</v>
      </c>
      <c r="AA69" s="233">
        <v>12</v>
      </c>
      <c r="AB69" s="233">
        <v>0</v>
      </c>
      <c r="AC69" s="233">
        <v>54</v>
      </c>
      <c r="AZ69" s="233">
        <v>1</v>
      </c>
      <c r="BA69" s="233">
        <f t="shared" si="3"/>
        <v>0</v>
      </c>
      <c r="BB69" s="233">
        <f t="shared" si="4"/>
        <v>0</v>
      </c>
      <c r="BC69" s="233">
        <f t="shared" si="5"/>
        <v>0</v>
      </c>
      <c r="BD69" s="233">
        <f t="shared" si="6"/>
        <v>0</v>
      </c>
      <c r="BE69" s="233">
        <f t="shared" si="7"/>
        <v>0</v>
      </c>
      <c r="CA69" s="258">
        <v>12</v>
      </c>
      <c r="CB69" s="258">
        <v>0</v>
      </c>
    </row>
    <row r="70" spans="1:80">
      <c r="A70" s="259">
        <v>32</v>
      </c>
      <c r="B70" s="260" t="s">
        <v>1692</v>
      </c>
      <c r="C70" s="261" t="s">
        <v>1693</v>
      </c>
      <c r="D70" s="262" t="s">
        <v>673</v>
      </c>
      <c r="E70" s="263">
        <v>1</v>
      </c>
      <c r="F70" s="263"/>
      <c r="G70" s="264">
        <f t="shared" si="0"/>
        <v>0</v>
      </c>
      <c r="H70" s="265">
        <v>0</v>
      </c>
      <c r="I70" s="266">
        <f t="shared" si="1"/>
        <v>0</v>
      </c>
      <c r="J70" s="265"/>
      <c r="K70" s="266">
        <f t="shared" si="2"/>
        <v>0</v>
      </c>
      <c r="O70" s="258">
        <v>2</v>
      </c>
      <c r="AA70" s="233">
        <v>12</v>
      </c>
      <c r="AB70" s="233">
        <v>0</v>
      </c>
      <c r="AC70" s="233">
        <v>48</v>
      </c>
      <c r="AZ70" s="233">
        <v>1</v>
      </c>
      <c r="BA70" s="233">
        <f t="shared" si="3"/>
        <v>0</v>
      </c>
      <c r="BB70" s="233">
        <f t="shared" si="4"/>
        <v>0</v>
      </c>
      <c r="BC70" s="233">
        <f t="shared" si="5"/>
        <v>0</v>
      </c>
      <c r="BD70" s="233">
        <f t="shared" si="6"/>
        <v>0</v>
      </c>
      <c r="BE70" s="233">
        <f t="shared" si="7"/>
        <v>0</v>
      </c>
      <c r="CA70" s="258">
        <v>12</v>
      </c>
      <c r="CB70" s="258">
        <v>0</v>
      </c>
    </row>
    <row r="71" spans="1:80">
      <c r="A71" s="259">
        <v>33</v>
      </c>
      <c r="B71" s="260" t="s">
        <v>1694</v>
      </c>
      <c r="C71" s="261" t="s">
        <v>1695</v>
      </c>
      <c r="D71" s="262" t="s">
        <v>1696</v>
      </c>
      <c r="E71" s="263">
        <v>4</v>
      </c>
      <c r="F71" s="263"/>
      <c r="G71" s="264">
        <f t="shared" si="0"/>
        <v>0</v>
      </c>
      <c r="H71" s="265"/>
      <c r="I71" s="266">
        <f t="shared" si="1"/>
        <v>0</v>
      </c>
      <c r="J71" s="265"/>
      <c r="K71" s="266">
        <f t="shared" si="2"/>
        <v>0</v>
      </c>
      <c r="O71" s="258">
        <v>2</v>
      </c>
      <c r="AA71" s="233">
        <v>6</v>
      </c>
      <c r="AB71" s="233">
        <v>7</v>
      </c>
      <c r="AC71" s="233">
        <v>171156500700</v>
      </c>
      <c r="AZ71" s="233">
        <v>1</v>
      </c>
      <c r="BA71" s="233">
        <f t="shared" si="3"/>
        <v>0</v>
      </c>
      <c r="BB71" s="233">
        <f t="shared" si="4"/>
        <v>0</v>
      </c>
      <c r="BC71" s="233">
        <f t="shared" si="5"/>
        <v>0</v>
      </c>
      <c r="BD71" s="233">
        <f t="shared" si="6"/>
        <v>0</v>
      </c>
      <c r="BE71" s="233">
        <f t="shared" si="7"/>
        <v>0</v>
      </c>
      <c r="CA71" s="258">
        <v>6</v>
      </c>
      <c r="CB71" s="258">
        <v>7</v>
      </c>
    </row>
    <row r="72" spans="1:80">
      <c r="A72" s="276"/>
      <c r="B72" s="277" t="s">
        <v>103</v>
      </c>
      <c r="C72" s="278" t="s">
        <v>1674</v>
      </c>
      <c r="D72" s="279"/>
      <c r="E72" s="280"/>
      <c r="F72" s="281"/>
      <c r="G72" s="282">
        <f>SUM(G59:G71)</f>
        <v>0</v>
      </c>
      <c r="H72" s="283"/>
      <c r="I72" s="284">
        <f>SUM(I59:I71)</f>
        <v>7.1286570100000004</v>
      </c>
      <c r="J72" s="283"/>
      <c r="K72" s="284">
        <f>SUM(K59:K71)</f>
        <v>0</v>
      </c>
      <c r="O72" s="258">
        <v>4</v>
      </c>
      <c r="BA72" s="285">
        <f>SUM(BA59:BA71)</f>
        <v>0</v>
      </c>
      <c r="BB72" s="285">
        <f>SUM(BB59:BB71)</f>
        <v>0</v>
      </c>
      <c r="BC72" s="285">
        <f>SUM(BC59:BC71)</f>
        <v>0</v>
      </c>
      <c r="BD72" s="285">
        <f>SUM(BD59:BD71)</f>
        <v>0</v>
      </c>
      <c r="BE72" s="285">
        <f>SUM(BE59:BE71)</f>
        <v>0</v>
      </c>
    </row>
    <row r="73" spans="1:80">
      <c r="A73" s="248" t="s">
        <v>100</v>
      </c>
      <c r="B73" s="249" t="s">
        <v>746</v>
      </c>
      <c r="C73" s="250" t="s">
        <v>747</v>
      </c>
      <c r="D73" s="251"/>
      <c r="E73" s="252"/>
      <c r="F73" s="252"/>
      <c r="G73" s="253"/>
      <c r="H73" s="254"/>
      <c r="I73" s="255"/>
      <c r="J73" s="256"/>
      <c r="K73" s="257"/>
      <c r="O73" s="258">
        <v>1</v>
      </c>
    </row>
    <row r="74" spans="1:80">
      <c r="A74" s="259">
        <v>34</v>
      </c>
      <c r="B74" s="260" t="s">
        <v>1697</v>
      </c>
      <c r="C74" s="261" t="s">
        <v>1698</v>
      </c>
      <c r="D74" s="262" t="s">
        <v>181</v>
      </c>
      <c r="E74" s="263">
        <v>13.36061801</v>
      </c>
      <c r="F74" s="263"/>
      <c r="G74" s="264">
        <f>E74*F74</f>
        <v>0</v>
      </c>
      <c r="H74" s="265">
        <v>0</v>
      </c>
      <c r="I74" s="266">
        <f>E74*H74</f>
        <v>0</v>
      </c>
      <c r="J74" s="265"/>
      <c r="K74" s="266">
        <f>E74*J74</f>
        <v>0</v>
      </c>
      <c r="O74" s="258">
        <v>2</v>
      </c>
      <c r="AA74" s="233">
        <v>7</v>
      </c>
      <c r="AB74" s="233">
        <v>1</v>
      </c>
      <c r="AC74" s="233">
        <v>2</v>
      </c>
      <c r="AZ74" s="233">
        <v>1</v>
      </c>
      <c r="BA74" s="233">
        <f>IF(AZ74=1,G74,0)</f>
        <v>0</v>
      </c>
      <c r="BB74" s="233">
        <f>IF(AZ74=2,G74,0)</f>
        <v>0</v>
      </c>
      <c r="BC74" s="233">
        <f>IF(AZ74=3,G74,0)</f>
        <v>0</v>
      </c>
      <c r="BD74" s="233">
        <f>IF(AZ74=4,G74,0)</f>
        <v>0</v>
      </c>
      <c r="BE74" s="233">
        <f>IF(AZ74=5,G74,0)</f>
        <v>0</v>
      </c>
      <c r="CA74" s="258">
        <v>7</v>
      </c>
      <c r="CB74" s="258">
        <v>1</v>
      </c>
    </row>
    <row r="75" spans="1:80">
      <c r="A75" s="276"/>
      <c r="B75" s="277" t="s">
        <v>103</v>
      </c>
      <c r="C75" s="278" t="s">
        <v>748</v>
      </c>
      <c r="D75" s="279"/>
      <c r="E75" s="280"/>
      <c r="F75" s="281"/>
      <c r="G75" s="282">
        <f>SUM(G73:G74)</f>
        <v>0</v>
      </c>
      <c r="H75" s="283"/>
      <c r="I75" s="284">
        <f>SUM(I73:I74)</f>
        <v>0</v>
      </c>
      <c r="J75" s="283"/>
      <c r="K75" s="284">
        <f>SUM(K73:K74)</f>
        <v>0</v>
      </c>
      <c r="O75" s="258">
        <v>4</v>
      </c>
      <c r="BA75" s="285">
        <f>SUM(BA73:BA74)</f>
        <v>0</v>
      </c>
      <c r="BB75" s="285">
        <f>SUM(BB73:BB74)</f>
        <v>0</v>
      </c>
      <c r="BC75" s="285">
        <f>SUM(BC73:BC74)</f>
        <v>0</v>
      </c>
      <c r="BD75" s="285">
        <f>SUM(BD73:BD74)</f>
        <v>0</v>
      </c>
      <c r="BE75" s="285">
        <f>SUM(BE73:BE74)</f>
        <v>0</v>
      </c>
    </row>
    <row r="76" spans="1:80">
      <c r="A76" s="248" t="s">
        <v>100</v>
      </c>
      <c r="B76" s="249" t="s">
        <v>848</v>
      </c>
      <c r="C76" s="250" t="s">
        <v>849</v>
      </c>
      <c r="D76" s="251"/>
      <c r="E76" s="252"/>
      <c r="F76" s="252"/>
      <c r="G76" s="253"/>
      <c r="H76" s="254"/>
      <c r="I76" s="255"/>
      <c r="J76" s="256"/>
      <c r="K76" s="257"/>
      <c r="O76" s="258">
        <v>1</v>
      </c>
    </row>
    <row r="77" spans="1:80">
      <c r="A77" s="259">
        <v>35</v>
      </c>
      <c r="B77" s="260" t="s">
        <v>1699</v>
      </c>
      <c r="C77" s="261" t="s">
        <v>1700</v>
      </c>
      <c r="D77" s="262" t="s">
        <v>201</v>
      </c>
      <c r="E77" s="263">
        <v>4</v>
      </c>
      <c r="F77" s="263"/>
      <c r="G77" s="264">
        <f>E77*F77</f>
        <v>0</v>
      </c>
      <c r="H77" s="265">
        <v>0</v>
      </c>
      <c r="I77" s="266">
        <f>E77*H77</f>
        <v>0</v>
      </c>
      <c r="J77" s="265">
        <v>0</v>
      </c>
      <c r="K77" s="266">
        <f>E77*J77</f>
        <v>0</v>
      </c>
      <c r="O77" s="258">
        <v>2</v>
      </c>
      <c r="AA77" s="233">
        <v>1</v>
      </c>
      <c r="AB77" s="233">
        <v>7</v>
      </c>
      <c r="AC77" s="233">
        <v>7</v>
      </c>
      <c r="AZ77" s="233">
        <v>2</v>
      </c>
      <c r="BA77" s="233">
        <f>IF(AZ77=1,G77,0)</f>
        <v>0</v>
      </c>
      <c r="BB77" s="233">
        <f>IF(AZ77=2,G77,0)</f>
        <v>0</v>
      </c>
      <c r="BC77" s="233">
        <f>IF(AZ77=3,G77,0)</f>
        <v>0</v>
      </c>
      <c r="BD77" s="233">
        <f>IF(AZ77=4,G77,0)</f>
        <v>0</v>
      </c>
      <c r="BE77" s="233">
        <f>IF(AZ77=5,G77,0)</f>
        <v>0</v>
      </c>
      <c r="CA77" s="258">
        <v>1</v>
      </c>
      <c r="CB77" s="258">
        <v>7</v>
      </c>
    </row>
    <row r="78" spans="1:80">
      <c r="A78" s="259">
        <v>36</v>
      </c>
      <c r="B78" s="260" t="s">
        <v>1701</v>
      </c>
      <c r="C78" s="261" t="s">
        <v>1702</v>
      </c>
      <c r="D78" s="262" t="s">
        <v>13</v>
      </c>
      <c r="E78" s="263">
        <v>1.5720000000000001</v>
      </c>
      <c r="F78" s="263"/>
      <c r="G78" s="264">
        <f>E78*F78</f>
        <v>0</v>
      </c>
      <c r="H78" s="265">
        <v>0</v>
      </c>
      <c r="I78" s="266">
        <f>E78*H78</f>
        <v>0</v>
      </c>
      <c r="J78" s="265"/>
      <c r="K78" s="266">
        <f>E78*J78</f>
        <v>0</v>
      </c>
      <c r="O78" s="258">
        <v>2</v>
      </c>
      <c r="AA78" s="233">
        <v>7</v>
      </c>
      <c r="AB78" s="233">
        <v>1002</v>
      </c>
      <c r="AC78" s="233">
        <v>5</v>
      </c>
      <c r="AZ78" s="233">
        <v>2</v>
      </c>
      <c r="BA78" s="233">
        <f>IF(AZ78=1,G78,0)</f>
        <v>0</v>
      </c>
      <c r="BB78" s="233">
        <f>IF(AZ78=2,G78,0)</f>
        <v>0</v>
      </c>
      <c r="BC78" s="233">
        <f>IF(AZ78=3,G78,0)</f>
        <v>0</v>
      </c>
      <c r="BD78" s="233">
        <f>IF(AZ78=4,G78,0)</f>
        <v>0</v>
      </c>
      <c r="BE78" s="233">
        <f>IF(AZ78=5,G78,0)</f>
        <v>0</v>
      </c>
      <c r="CA78" s="258">
        <v>7</v>
      </c>
      <c r="CB78" s="258">
        <v>1002</v>
      </c>
    </row>
    <row r="79" spans="1:80">
      <c r="A79" s="276"/>
      <c r="B79" s="277" t="s">
        <v>103</v>
      </c>
      <c r="C79" s="278" t="s">
        <v>850</v>
      </c>
      <c r="D79" s="279"/>
      <c r="E79" s="280"/>
      <c r="F79" s="281"/>
      <c r="G79" s="282">
        <f>SUM(G76:G78)</f>
        <v>0</v>
      </c>
      <c r="H79" s="283"/>
      <c r="I79" s="284">
        <f>SUM(I76:I78)</f>
        <v>0</v>
      </c>
      <c r="J79" s="283"/>
      <c r="K79" s="284">
        <f>SUM(K76:K78)</f>
        <v>0</v>
      </c>
      <c r="O79" s="258">
        <v>4</v>
      </c>
      <c r="BA79" s="285">
        <f>SUM(BA76:BA78)</f>
        <v>0</v>
      </c>
      <c r="BB79" s="285">
        <f>SUM(BB76:BB78)</f>
        <v>0</v>
      </c>
      <c r="BC79" s="285">
        <f>SUM(BC76:BC78)</f>
        <v>0</v>
      </c>
      <c r="BD79" s="285">
        <f>SUM(BD76:BD78)</f>
        <v>0</v>
      </c>
      <c r="BE79" s="285">
        <f>SUM(BE76:BE78)</f>
        <v>0</v>
      </c>
    </row>
    <row r="80" spans="1:80">
      <c r="E80" s="233"/>
    </row>
    <row r="81" spans="5:5">
      <c r="E81" s="233"/>
    </row>
    <row r="82" spans="5:5">
      <c r="E82" s="233"/>
    </row>
    <row r="83" spans="5:5">
      <c r="E83" s="233"/>
    </row>
    <row r="84" spans="5:5">
      <c r="E84" s="233"/>
    </row>
    <row r="85" spans="5:5">
      <c r="E85" s="233"/>
    </row>
    <row r="86" spans="5:5">
      <c r="E86" s="233"/>
    </row>
    <row r="87" spans="5:5">
      <c r="E87" s="233"/>
    </row>
    <row r="88" spans="5:5">
      <c r="E88" s="233"/>
    </row>
    <row r="89" spans="5:5">
      <c r="E89" s="233"/>
    </row>
    <row r="90" spans="5:5">
      <c r="E90" s="233"/>
    </row>
    <row r="91" spans="5:5">
      <c r="E91" s="233"/>
    </row>
    <row r="92" spans="5:5">
      <c r="E92" s="233"/>
    </row>
    <row r="93" spans="5:5">
      <c r="E93" s="233"/>
    </row>
    <row r="94" spans="5:5">
      <c r="E94" s="233"/>
    </row>
    <row r="95" spans="5:5">
      <c r="E95" s="233"/>
    </row>
    <row r="96" spans="5:5">
      <c r="E96" s="233"/>
    </row>
    <row r="97" spans="1:7">
      <c r="E97" s="233"/>
    </row>
    <row r="98" spans="1:7">
      <c r="E98" s="233"/>
    </row>
    <row r="99" spans="1:7">
      <c r="E99" s="233"/>
    </row>
    <row r="100" spans="1:7">
      <c r="E100" s="233"/>
    </row>
    <row r="101" spans="1:7">
      <c r="E101" s="233"/>
    </row>
    <row r="102" spans="1:7">
      <c r="E102" s="233"/>
    </row>
    <row r="103" spans="1:7">
      <c r="A103" s="275"/>
      <c r="B103" s="275"/>
      <c r="C103" s="275"/>
      <c r="D103" s="275"/>
      <c r="E103" s="275"/>
      <c r="F103" s="275"/>
      <c r="G103" s="275"/>
    </row>
    <row r="104" spans="1:7">
      <c r="A104" s="275"/>
      <c r="B104" s="275"/>
      <c r="C104" s="275"/>
      <c r="D104" s="275"/>
      <c r="E104" s="275"/>
      <c r="F104" s="275"/>
      <c r="G104" s="275"/>
    </row>
    <row r="105" spans="1:7">
      <c r="A105" s="275"/>
      <c r="B105" s="275"/>
      <c r="C105" s="275"/>
      <c r="D105" s="275"/>
      <c r="E105" s="275"/>
      <c r="F105" s="275"/>
      <c r="G105" s="275"/>
    </row>
    <row r="106" spans="1:7">
      <c r="A106" s="275"/>
      <c r="B106" s="275"/>
      <c r="C106" s="275"/>
      <c r="D106" s="275"/>
      <c r="E106" s="275"/>
      <c r="F106" s="275"/>
      <c r="G106" s="275"/>
    </row>
    <row r="107" spans="1:7">
      <c r="E107" s="233"/>
    </row>
    <row r="108" spans="1:7">
      <c r="E108" s="233"/>
    </row>
    <row r="109" spans="1:7">
      <c r="E109" s="233"/>
    </row>
    <row r="110" spans="1:7">
      <c r="E110" s="233"/>
    </row>
    <row r="111" spans="1:7">
      <c r="E111" s="233"/>
    </row>
    <row r="112" spans="1:7">
      <c r="E112" s="233"/>
    </row>
    <row r="113" spans="5:5">
      <c r="E113" s="233"/>
    </row>
    <row r="114" spans="5:5">
      <c r="E114" s="233"/>
    </row>
    <row r="115" spans="5:5">
      <c r="E115" s="233"/>
    </row>
    <row r="116" spans="5:5">
      <c r="E116" s="233"/>
    </row>
    <row r="117" spans="5:5">
      <c r="E117" s="233"/>
    </row>
    <row r="118" spans="5:5">
      <c r="E118" s="233"/>
    </row>
    <row r="119" spans="5:5">
      <c r="E119" s="233"/>
    </row>
    <row r="120" spans="5:5">
      <c r="E120" s="233"/>
    </row>
    <row r="121" spans="5:5">
      <c r="E121" s="233"/>
    </row>
    <row r="122" spans="5:5">
      <c r="E122" s="233"/>
    </row>
    <row r="123" spans="5:5">
      <c r="E123" s="233"/>
    </row>
    <row r="124" spans="5:5">
      <c r="E124" s="233"/>
    </row>
    <row r="125" spans="5:5">
      <c r="E125" s="233"/>
    </row>
    <row r="126" spans="5:5">
      <c r="E126" s="233"/>
    </row>
    <row r="127" spans="5:5">
      <c r="E127" s="233"/>
    </row>
    <row r="128" spans="5:5">
      <c r="E128" s="233"/>
    </row>
    <row r="129" spans="1:7">
      <c r="E129" s="233"/>
    </row>
    <row r="130" spans="1:7">
      <c r="E130" s="233"/>
    </row>
    <row r="131" spans="1:7">
      <c r="E131" s="233"/>
    </row>
    <row r="132" spans="1:7">
      <c r="E132" s="233"/>
    </row>
    <row r="133" spans="1:7">
      <c r="E133" s="233"/>
    </row>
    <row r="134" spans="1:7">
      <c r="E134" s="233"/>
    </row>
    <row r="135" spans="1:7">
      <c r="E135" s="233"/>
    </row>
    <row r="136" spans="1:7">
      <c r="E136" s="233"/>
    </row>
    <row r="137" spans="1:7">
      <c r="E137" s="233"/>
    </row>
    <row r="138" spans="1:7">
      <c r="A138" s="286"/>
      <c r="B138" s="286"/>
    </row>
    <row r="139" spans="1:7">
      <c r="A139" s="275"/>
      <c r="B139" s="275"/>
      <c r="C139" s="287"/>
      <c r="D139" s="287"/>
      <c r="E139" s="288"/>
      <c r="F139" s="287"/>
      <c r="G139" s="289"/>
    </row>
    <row r="140" spans="1:7">
      <c r="A140" s="290"/>
      <c r="B140" s="290"/>
      <c r="C140" s="275"/>
      <c r="D140" s="275"/>
      <c r="E140" s="291"/>
      <c r="F140" s="275"/>
      <c r="G140" s="275"/>
    </row>
    <row r="141" spans="1:7">
      <c r="A141" s="275"/>
      <c r="B141" s="275"/>
      <c r="C141" s="275"/>
      <c r="D141" s="275"/>
      <c r="E141" s="291"/>
      <c r="F141" s="275"/>
      <c r="G141" s="275"/>
    </row>
    <row r="142" spans="1:7">
      <c r="A142" s="275"/>
      <c r="B142" s="275"/>
      <c r="C142" s="275"/>
      <c r="D142" s="275"/>
      <c r="E142" s="291"/>
      <c r="F142" s="275"/>
      <c r="G142" s="275"/>
    </row>
    <row r="143" spans="1:7">
      <c r="A143" s="275"/>
      <c r="B143" s="275"/>
      <c r="C143" s="275"/>
      <c r="D143" s="275"/>
      <c r="E143" s="291"/>
      <c r="F143" s="275"/>
      <c r="G143" s="275"/>
    </row>
    <row r="144" spans="1:7">
      <c r="A144" s="275"/>
      <c r="B144" s="275"/>
      <c r="C144" s="275"/>
      <c r="D144" s="275"/>
      <c r="E144" s="291"/>
      <c r="F144" s="275"/>
      <c r="G144" s="275"/>
    </row>
    <row r="145" spans="1:7">
      <c r="A145" s="275"/>
      <c r="B145" s="275"/>
      <c r="C145" s="275"/>
      <c r="D145" s="275"/>
      <c r="E145" s="291"/>
      <c r="F145" s="275"/>
      <c r="G145" s="275"/>
    </row>
    <row r="146" spans="1:7">
      <c r="A146" s="275"/>
      <c r="B146" s="275"/>
      <c r="C146" s="275"/>
      <c r="D146" s="275"/>
      <c r="E146" s="291"/>
      <c r="F146" s="275"/>
      <c r="G146" s="275"/>
    </row>
    <row r="147" spans="1:7">
      <c r="A147" s="275"/>
      <c r="B147" s="275"/>
      <c r="C147" s="275"/>
      <c r="D147" s="275"/>
      <c r="E147" s="291"/>
      <c r="F147" s="275"/>
      <c r="G147" s="275"/>
    </row>
    <row r="148" spans="1:7">
      <c r="A148" s="275"/>
      <c r="B148" s="275"/>
      <c r="C148" s="275"/>
      <c r="D148" s="275"/>
      <c r="E148" s="291"/>
      <c r="F148" s="275"/>
      <c r="G148" s="275"/>
    </row>
    <row r="149" spans="1:7">
      <c r="A149" s="275"/>
      <c r="B149" s="275"/>
      <c r="C149" s="275"/>
      <c r="D149" s="275"/>
      <c r="E149" s="291"/>
      <c r="F149" s="275"/>
      <c r="G149" s="275"/>
    </row>
    <row r="150" spans="1:7">
      <c r="A150" s="275"/>
      <c r="B150" s="275"/>
      <c r="C150" s="275"/>
      <c r="D150" s="275"/>
      <c r="E150" s="291"/>
      <c r="F150" s="275"/>
      <c r="G150" s="275"/>
    </row>
    <row r="151" spans="1:7">
      <c r="A151" s="275"/>
      <c r="B151" s="275"/>
      <c r="C151" s="275"/>
      <c r="D151" s="275"/>
      <c r="E151" s="291"/>
      <c r="F151" s="275"/>
      <c r="G151" s="275"/>
    </row>
    <row r="152" spans="1:7">
      <c r="A152" s="275"/>
      <c r="B152" s="275"/>
      <c r="C152" s="275"/>
      <c r="D152" s="275"/>
      <c r="E152" s="291"/>
      <c r="F152" s="275"/>
      <c r="G152" s="275"/>
    </row>
  </sheetData>
  <mergeCells count="29">
    <mergeCell ref="C31:D31"/>
    <mergeCell ref="A1:G1"/>
    <mergeCell ref="A3:B3"/>
    <mergeCell ref="A4:B4"/>
    <mergeCell ref="E4:G4"/>
    <mergeCell ref="C9:D9"/>
    <mergeCell ref="C11:D11"/>
    <mergeCell ref="C14:D14"/>
    <mergeCell ref="C15:D15"/>
    <mergeCell ref="C17:D17"/>
    <mergeCell ref="C19:D19"/>
    <mergeCell ref="C23:D23"/>
    <mergeCell ref="C24:D24"/>
    <mergeCell ref="C29:D29"/>
    <mergeCell ref="C45:D45"/>
    <mergeCell ref="C47:D47"/>
    <mergeCell ref="C49:D49"/>
    <mergeCell ref="C50:D50"/>
    <mergeCell ref="C32:D32"/>
    <mergeCell ref="C33:D33"/>
    <mergeCell ref="C34:D34"/>
    <mergeCell ref="C36:D36"/>
    <mergeCell ref="C39:D39"/>
    <mergeCell ref="C41:D41"/>
    <mergeCell ref="C56:D56"/>
    <mergeCell ref="C57:D57"/>
    <mergeCell ref="C61:D61"/>
    <mergeCell ref="C63:D63"/>
    <mergeCell ref="C65:D65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>
  <sheetPr codeName="List26"/>
  <dimension ref="A1:BE51"/>
  <sheetViews>
    <sheetView topLeftCell="A16" workbookViewId="0">
      <selection activeCell="C8" sqref="C8:E12"/>
    </sheetView>
  </sheetViews>
  <sheetFormatPr defaultColWidth="9.109375" defaultRowHeight="13.2"/>
  <cols>
    <col min="1" max="1" width="2" style="1" customWidth="1"/>
    <col min="2" max="2" width="15" style="1" customWidth="1"/>
    <col min="3" max="3" width="15.88671875" style="1" customWidth="1"/>
    <col min="4" max="4" width="14.5546875" style="1" customWidth="1"/>
    <col min="5" max="5" width="13.5546875" style="1" customWidth="1"/>
    <col min="6" max="6" width="16.5546875" style="1" customWidth="1"/>
    <col min="7" max="7" width="15.33203125" style="1" customWidth="1"/>
    <col min="8" max="16384" width="9.109375" style="1"/>
  </cols>
  <sheetData>
    <row r="1" spans="1:57" ht="24.75" customHeight="1" thickBot="1">
      <c r="A1" s="95" t="s">
        <v>33</v>
      </c>
      <c r="B1" s="96"/>
      <c r="C1" s="96"/>
      <c r="D1" s="96"/>
      <c r="E1" s="96"/>
      <c r="F1" s="96"/>
      <c r="G1" s="96"/>
    </row>
    <row r="2" spans="1:57" ht="12.75" customHeight="1">
      <c r="A2" s="97" t="s">
        <v>34</v>
      </c>
      <c r="B2" s="98"/>
      <c r="C2" s="99">
        <v>6</v>
      </c>
      <c r="D2" s="99" t="s">
        <v>1704</v>
      </c>
      <c r="E2" s="98"/>
      <c r="F2" s="100" t="s">
        <v>35</v>
      </c>
      <c r="G2" s="101"/>
    </row>
    <row r="3" spans="1:57" ht="3" hidden="1" customHeight="1">
      <c r="A3" s="102"/>
      <c r="B3" s="103"/>
      <c r="C3" s="104"/>
      <c r="D3" s="104"/>
      <c r="E3" s="103"/>
      <c r="F3" s="105"/>
      <c r="G3" s="106"/>
    </row>
    <row r="4" spans="1:57" ht="12" customHeight="1">
      <c r="A4" s="107" t="s">
        <v>36</v>
      </c>
      <c r="B4" s="103"/>
      <c r="C4" s="104"/>
      <c r="D4" s="104"/>
      <c r="E4" s="103"/>
      <c r="F4" s="105" t="s">
        <v>37</v>
      </c>
      <c r="G4" s="108"/>
    </row>
    <row r="5" spans="1:57" ht="12.9" customHeight="1">
      <c r="A5" s="109" t="s">
        <v>107</v>
      </c>
      <c r="B5" s="110"/>
      <c r="C5" s="111" t="s">
        <v>39</v>
      </c>
      <c r="D5" s="112"/>
      <c r="E5" s="113"/>
      <c r="F5" s="105" t="s">
        <v>38</v>
      </c>
      <c r="G5" s="106"/>
    </row>
    <row r="6" spans="1:57" ht="12.9" customHeight="1">
      <c r="A6" s="107" t="s">
        <v>39</v>
      </c>
      <c r="B6" s="103"/>
      <c r="C6" s="104"/>
      <c r="D6" s="104"/>
      <c r="E6" s="103"/>
      <c r="F6" s="114" t="s">
        <v>40</v>
      </c>
      <c r="G6" s="115">
        <v>0</v>
      </c>
      <c r="O6" s="116"/>
    </row>
    <row r="7" spans="1:57" ht="12.9" customHeight="1">
      <c r="A7" s="117" t="s">
        <v>104</v>
      </c>
      <c r="B7" s="118"/>
      <c r="C7" s="119" t="s">
        <v>105</v>
      </c>
      <c r="D7" s="120"/>
      <c r="E7" s="120"/>
      <c r="F7" s="121" t="s">
        <v>41</v>
      </c>
      <c r="G7" s="115">
        <f>IF(G6=0,,ROUND((F30+F32)/G6,1))</f>
        <v>0</v>
      </c>
    </row>
    <row r="8" spans="1:57">
      <c r="A8" s="122" t="s">
        <v>42</v>
      </c>
      <c r="B8" s="105"/>
      <c r="C8" s="317" t="s">
        <v>2090</v>
      </c>
      <c r="D8" s="317"/>
      <c r="E8" s="318"/>
      <c r="F8" s="123" t="s">
        <v>43</v>
      </c>
      <c r="G8" s="124"/>
      <c r="H8" s="125"/>
      <c r="I8" s="126"/>
    </row>
    <row r="9" spans="1:57">
      <c r="A9" s="122" t="s">
        <v>44</v>
      </c>
      <c r="B9" s="105"/>
      <c r="C9" s="317" t="s">
        <v>2090</v>
      </c>
      <c r="D9" s="317"/>
      <c r="E9" s="318"/>
      <c r="F9" s="105"/>
      <c r="G9" s="127"/>
      <c r="H9" s="128"/>
    </row>
    <row r="10" spans="1:57">
      <c r="A10" s="122" t="s">
        <v>45</v>
      </c>
      <c r="B10" s="105"/>
      <c r="C10" s="317" t="s">
        <v>2091</v>
      </c>
      <c r="D10" s="317"/>
      <c r="E10" s="317"/>
      <c r="F10" s="129"/>
      <c r="G10" s="130"/>
      <c r="H10" s="131"/>
    </row>
    <row r="11" spans="1:57" ht="13.5" customHeight="1">
      <c r="A11" s="122" t="s">
        <v>46</v>
      </c>
      <c r="B11" s="105"/>
      <c r="C11" s="317"/>
      <c r="D11" s="317"/>
      <c r="E11" s="317"/>
      <c r="F11" s="132" t="s">
        <v>47</v>
      </c>
      <c r="G11" s="133"/>
      <c r="H11" s="128"/>
      <c r="BA11" s="134"/>
      <c r="BB11" s="134"/>
      <c r="BC11" s="134"/>
      <c r="BD11" s="134"/>
      <c r="BE11" s="134"/>
    </row>
    <row r="12" spans="1:57" ht="12.75" customHeight="1">
      <c r="A12" s="135" t="s">
        <v>48</v>
      </c>
      <c r="B12" s="103"/>
      <c r="C12" s="318" t="s">
        <v>2092</v>
      </c>
      <c r="D12" s="319"/>
      <c r="E12" s="320"/>
      <c r="F12" s="136" t="s">
        <v>49</v>
      </c>
      <c r="G12" s="137"/>
      <c r="H12" s="128"/>
    </row>
    <row r="13" spans="1:57" ht="28.5" customHeight="1" thickBot="1">
      <c r="A13" s="138" t="s">
        <v>50</v>
      </c>
      <c r="B13" s="139"/>
      <c r="C13" s="139"/>
      <c r="D13" s="139"/>
      <c r="E13" s="140"/>
      <c r="F13" s="140"/>
      <c r="G13" s="141"/>
      <c r="H13" s="128"/>
    </row>
    <row r="14" spans="1:57" ht="17.25" customHeight="1" thickBot="1">
      <c r="A14" s="142" t="s">
        <v>51</v>
      </c>
      <c r="B14" s="143"/>
      <c r="C14" s="144"/>
      <c r="D14" s="145" t="s">
        <v>52</v>
      </c>
      <c r="E14" s="146"/>
      <c r="F14" s="146"/>
      <c r="G14" s="144"/>
    </row>
    <row r="15" spans="1:57" ht="15.9" customHeight="1">
      <c r="A15" s="147"/>
      <c r="B15" s="148" t="s">
        <v>53</v>
      </c>
      <c r="C15" s="149">
        <f>'SO 01 6 Rek'!E16</f>
        <v>0</v>
      </c>
      <c r="D15" s="150" t="str">
        <f>'SO 01 6 Rek'!A21</f>
        <v>Ztížené výrobní podmínky</v>
      </c>
      <c r="E15" s="151"/>
      <c r="F15" s="152"/>
      <c r="G15" s="149">
        <f>'SO 01 6 Rek'!I21</f>
        <v>0</v>
      </c>
    </row>
    <row r="16" spans="1:57" ht="15.9" customHeight="1">
      <c r="A16" s="147" t="s">
        <v>54</v>
      </c>
      <c r="B16" s="148" t="s">
        <v>55</v>
      </c>
      <c r="C16" s="149">
        <f>'SO 01 6 Rek'!F16</f>
        <v>0</v>
      </c>
      <c r="D16" s="102" t="str">
        <f>'SO 01 6 Rek'!A22</f>
        <v>Oborová přirážka</v>
      </c>
      <c r="E16" s="153"/>
      <c r="F16" s="154"/>
      <c r="G16" s="149">
        <f>'SO 01 6 Rek'!I22</f>
        <v>0</v>
      </c>
    </row>
    <row r="17" spans="1:7" ht="15.9" customHeight="1">
      <c r="A17" s="147" t="s">
        <v>56</v>
      </c>
      <c r="B17" s="148" t="s">
        <v>57</v>
      </c>
      <c r="C17" s="149">
        <f>'SO 01 6 Rek'!H16</f>
        <v>0</v>
      </c>
      <c r="D17" s="102" t="str">
        <f>'SO 01 6 Rek'!A23</f>
        <v>Přesun stavebních kapacit</v>
      </c>
      <c r="E17" s="153"/>
      <c r="F17" s="154"/>
      <c r="G17" s="149">
        <f>'SO 01 6 Rek'!I23</f>
        <v>0</v>
      </c>
    </row>
    <row r="18" spans="1:7" ht="15.9" customHeight="1">
      <c r="A18" s="155" t="s">
        <v>58</v>
      </c>
      <c r="B18" s="156" t="s">
        <v>59</v>
      </c>
      <c r="C18" s="149">
        <f>'SO 01 6 Rek'!G16</f>
        <v>0</v>
      </c>
      <c r="D18" s="102" t="str">
        <f>'SO 01 6 Rek'!A24</f>
        <v>Mimostaveništní doprava</v>
      </c>
      <c r="E18" s="153"/>
      <c r="F18" s="154"/>
      <c r="G18" s="149">
        <f>'SO 01 6 Rek'!I24</f>
        <v>0</v>
      </c>
    </row>
    <row r="19" spans="1:7" ht="15.9" customHeight="1">
      <c r="A19" s="157" t="s">
        <v>60</v>
      </c>
      <c r="B19" s="148"/>
      <c r="C19" s="149">
        <f>SUM(C15:C18)</f>
        <v>0</v>
      </c>
      <c r="D19" s="102" t="str">
        <f>'SO 01 6 Rek'!A25</f>
        <v>Zařízení staveniště</v>
      </c>
      <c r="E19" s="153"/>
      <c r="F19" s="154"/>
      <c r="G19" s="149">
        <f>'SO 01 6 Rek'!I25</f>
        <v>0</v>
      </c>
    </row>
    <row r="20" spans="1:7" ht="15.9" customHeight="1">
      <c r="A20" s="157"/>
      <c r="B20" s="148"/>
      <c r="C20" s="149"/>
      <c r="D20" s="102" t="str">
        <f>'SO 01 6 Rek'!A26</f>
        <v>Provoz investora</v>
      </c>
      <c r="E20" s="153"/>
      <c r="F20" s="154"/>
      <c r="G20" s="149">
        <f>'SO 01 6 Rek'!I26</f>
        <v>0</v>
      </c>
    </row>
    <row r="21" spans="1:7" ht="15.9" customHeight="1">
      <c r="A21" s="157" t="s">
        <v>30</v>
      </c>
      <c r="B21" s="148"/>
      <c r="C21" s="149">
        <f>'SO 01 6 Rek'!I16</f>
        <v>0</v>
      </c>
      <c r="D21" s="102" t="str">
        <f>'SO 01 6 Rek'!A27</f>
        <v>Kompletační činnost (IČD)</v>
      </c>
      <c r="E21" s="153"/>
      <c r="F21" s="154"/>
      <c r="G21" s="149">
        <f>'SO 01 6 Rek'!I27</f>
        <v>0</v>
      </c>
    </row>
    <row r="22" spans="1:7" ht="15.9" customHeight="1">
      <c r="A22" s="158" t="s">
        <v>61</v>
      </c>
      <c r="B22" s="128"/>
      <c r="C22" s="149">
        <f>C19+C21</f>
        <v>0</v>
      </c>
      <c r="D22" s="102" t="s">
        <v>62</v>
      </c>
      <c r="E22" s="153"/>
      <c r="F22" s="154"/>
      <c r="G22" s="149">
        <f>G23-SUM(G15:G21)</f>
        <v>0</v>
      </c>
    </row>
    <row r="23" spans="1:7" ht="15.9" customHeight="1" thickBot="1">
      <c r="A23" s="315" t="s">
        <v>63</v>
      </c>
      <c r="B23" s="316"/>
      <c r="C23" s="159">
        <f>C22+G23</f>
        <v>0</v>
      </c>
      <c r="D23" s="160" t="s">
        <v>64</v>
      </c>
      <c r="E23" s="161"/>
      <c r="F23" s="162"/>
      <c r="G23" s="149">
        <f>'SO 01 6 Rek'!H29</f>
        <v>0</v>
      </c>
    </row>
    <row r="24" spans="1:7">
      <c r="A24" s="163" t="s">
        <v>65</v>
      </c>
      <c r="B24" s="164"/>
      <c r="C24" s="165"/>
      <c r="D24" s="164" t="s">
        <v>66</v>
      </c>
      <c r="E24" s="164"/>
      <c r="F24" s="166" t="s">
        <v>67</v>
      </c>
      <c r="G24" s="167"/>
    </row>
    <row r="25" spans="1:7">
      <c r="A25" s="158" t="s">
        <v>68</v>
      </c>
      <c r="B25" s="128"/>
      <c r="C25" s="168"/>
      <c r="D25" s="128" t="s">
        <v>68</v>
      </c>
      <c r="F25" s="169" t="s">
        <v>68</v>
      </c>
      <c r="G25" s="170"/>
    </row>
    <row r="26" spans="1:7" ht="37.5" customHeight="1">
      <c r="A26" s="158" t="s">
        <v>69</v>
      </c>
      <c r="B26" s="171"/>
      <c r="C26" s="168"/>
      <c r="D26" s="128" t="s">
        <v>69</v>
      </c>
      <c r="F26" s="169" t="s">
        <v>69</v>
      </c>
      <c r="G26" s="170"/>
    </row>
    <row r="27" spans="1:7">
      <c r="A27" s="158"/>
      <c r="B27" s="172"/>
      <c r="C27" s="168"/>
      <c r="D27" s="128"/>
      <c r="F27" s="169"/>
      <c r="G27" s="170"/>
    </row>
    <row r="28" spans="1:7">
      <c r="A28" s="158" t="s">
        <v>70</v>
      </c>
      <c r="B28" s="128"/>
      <c r="C28" s="168"/>
      <c r="D28" s="169" t="s">
        <v>71</v>
      </c>
      <c r="E28" s="168"/>
      <c r="F28" s="173" t="s">
        <v>71</v>
      </c>
      <c r="G28" s="170"/>
    </row>
    <row r="29" spans="1:7" ht="69" customHeight="1">
      <c r="A29" s="158"/>
      <c r="B29" s="128"/>
      <c r="C29" s="174"/>
      <c r="D29" s="175"/>
      <c r="E29" s="174"/>
      <c r="F29" s="128"/>
      <c r="G29" s="170"/>
    </row>
    <row r="30" spans="1:7">
      <c r="A30" s="176" t="s">
        <v>12</v>
      </c>
      <c r="B30" s="177"/>
      <c r="C30" s="178">
        <v>21</v>
      </c>
      <c r="D30" s="177" t="s">
        <v>72</v>
      </c>
      <c r="E30" s="179"/>
      <c r="F30" s="310">
        <f>C23-F32</f>
        <v>0</v>
      </c>
      <c r="G30" s="311"/>
    </row>
    <row r="31" spans="1:7">
      <c r="A31" s="176" t="s">
        <v>73</v>
      </c>
      <c r="B31" s="177"/>
      <c r="C31" s="178">
        <f>C30</f>
        <v>21</v>
      </c>
      <c r="D31" s="177" t="s">
        <v>74</v>
      </c>
      <c r="E31" s="179"/>
      <c r="F31" s="310">
        <f>ROUND(PRODUCT(F30,C31/100),0)</f>
        <v>0</v>
      </c>
      <c r="G31" s="311"/>
    </row>
    <row r="32" spans="1:7">
      <c r="A32" s="176" t="s">
        <v>12</v>
      </c>
      <c r="B32" s="177"/>
      <c r="C32" s="178">
        <v>0</v>
      </c>
      <c r="D32" s="177" t="s">
        <v>74</v>
      </c>
      <c r="E32" s="179"/>
      <c r="F32" s="310">
        <v>0</v>
      </c>
      <c r="G32" s="311"/>
    </row>
    <row r="33" spans="1:8">
      <c r="A33" s="176" t="s">
        <v>73</v>
      </c>
      <c r="B33" s="180"/>
      <c r="C33" s="181">
        <f>C32</f>
        <v>0</v>
      </c>
      <c r="D33" s="177" t="s">
        <v>74</v>
      </c>
      <c r="E33" s="154"/>
      <c r="F33" s="310">
        <f>ROUND(PRODUCT(F32,C33/100),0)</f>
        <v>0</v>
      </c>
      <c r="G33" s="311"/>
    </row>
    <row r="34" spans="1:8" s="185" customFormat="1" ht="19.5" customHeight="1" thickBot="1">
      <c r="A34" s="182" t="s">
        <v>75</v>
      </c>
      <c r="B34" s="183"/>
      <c r="C34" s="183"/>
      <c r="D34" s="183"/>
      <c r="E34" s="184"/>
      <c r="F34" s="312">
        <f>ROUND(SUM(F30:F33),0)</f>
        <v>0</v>
      </c>
      <c r="G34" s="313"/>
    </row>
    <row r="36" spans="1:8">
      <c r="A36" s="2" t="s">
        <v>76</v>
      </c>
      <c r="B36" s="2"/>
      <c r="C36" s="2"/>
      <c r="D36" s="2"/>
      <c r="E36" s="2"/>
      <c r="F36" s="2"/>
      <c r="G36" s="2"/>
      <c r="H36" s="1" t="s">
        <v>2</v>
      </c>
    </row>
    <row r="37" spans="1:8" ht="14.25" customHeight="1">
      <c r="A37" s="2"/>
      <c r="B37" s="314"/>
      <c r="C37" s="314"/>
      <c r="D37" s="314"/>
      <c r="E37" s="314"/>
      <c r="F37" s="314"/>
      <c r="G37" s="314"/>
      <c r="H37" s="1" t="s">
        <v>2</v>
      </c>
    </row>
    <row r="38" spans="1:8" ht="12.75" customHeight="1">
      <c r="A38" s="186"/>
      <c r="B38" s="314"/>
      <c r="C38" s="314"/>
      <c r="D38" s="314"/>
      <c r="E38" s="314"/>
      <c r="F38" s="314"/>
      <c r="G38" s="314"/>
      <c r="H38" s="1" t="s">
        <v>2</v>
      </c>
    </row>
    <row r="39" spans="1:8">
      <c r="A39" s="186"/>
      <c r="B39" s="314"/>
      <c r="C39" s="314"/>
      <c r="D39" s="314"/>
      <c r="E39" s="314"/>
      <c r="F39" s="314"/>
      <c r="G39" s="314"/>
      <c r="H39" s="1" t="s">
        <v>2</v>
      </c>
    </row>
    <row r="40" spans="1:8">
      <c r="A40" s="186"/>
      <c r="B40" s="314"/>
      <c r="C40" s="314"/>
      <c r="D40" s="314"/>
      <c r="E40" s="314"/>
      <c r="F40" s="314"/>
      <c r="G40" s="314"/>
      <c r="H40" s="1" t="s">
        <v>2</v>
      </c>
    </row>
    <row r="41" spans="1:8">
      <c r="A41" s="186"/>
      <c r="B41" s="314"/>
      <c r="C41" s="314"/>
      <c r="D41" s="314"/>
      <c r="E41" s="314"/>
      <c r="F41" s="314"/>
      <c r="G41" s="314"/>
      <c r="H41" s="1" t="s">
        <v>2</v>
      </c>
    </row>
    <row r="42" spans="1:8">
      <c r="A42" s="186"/>
      <c r="B42" s="314"/>
      <c r="C42" s="314"/>
      <c r="D42" s="314"/>
      <c r="E42" s="314"/>
      <c r="F42" s="314"/>
      <c r="G42" s="314"/>
      <c r="H42" s="1" t="s">
        <v>2</v>
      </c>
    </row>
    <row r="43" spans="1:8">
      <c r="A43" s="186"/>
      <c r="B43" s="314"/>
      <c r="C43" s="314"/>
      <c r="D43" s="314"/>
      <c r="E43" s="314"/>
      <c r="F43" s="314"/>
      <c r="G43" s="314"/>
      <c r="H43" s="1" t="s">
        <v>2</v>
      </c>
    </row>
    <row r="44" spans="1:8" ht="12.75" customHeight="1">
      <c r="A44" s="186"/>
      <c r="B44" s="314"/>
      <c r="C44" s="314"/>
      <c r="D44" s="314"/>
      <c r="E44" s="314"/>
      <c r="F44" s="314"/>
      <c r="G44" s="314"/>
      <c r="H44" s="1" t="s">
        <v>2</v>
      </c>
    </row>
    <row r="45" spans="1:8" ht="12.75" customHeight="1">
      <c r="A45" s="186"/>
      <c r="B45" s="314"/>
      <c r="C45" s="314"/>
      <c r="D45" s="314"/>
      <c r="E45" s="314"/>
      <c r="F45" s="314"/>
      <c r="G45" s="314"/>
      <c r="H45" s="1" t="s">
        <v>2</v>
      </c>
    </row>
    <row r="46" spans="1:8">
      <c r="B46" s="309"/>
      <c r="C46" s="309"/>
      <c r="D46" s="309"/>
      <c r="E46" s="309"/>
      <c r="F46" s="309"/>
      <c r="G46" s="309"/>
    </row>
    <row r="47" spans="1:8">
      <c r="B47" s="309"/>
      <c r="C47" s="309"/>
      <c r="D47" s="309"/>
      <c r="E47" s="309"/>
      <c r="F47" s="309"/>
      <c r="G47" s="309"/>
    </row>
    <row r="48" spans="1:8">
      <c r="B48" s="309"/>
      <c r="C48" s="309"/>
      <c r="D48" s="309"/>
      <c r="E48" s="309"/>
      <c r="F48" s="309"/>
      <c r="G48" s="309"/>
    </row>
    <row r="49" spans="2:7">
      <c r="B49" s="309"/>
      <c r="C49" s="309"/>
      <c r="D49" s="309"/>
      <c r="E49" s="309"/>
      <c r="F49" s="309"/>
      <c r="G49" s="309"/>
    </row>
    <row r="50" spans="2:7">
      <c r="B50" s="309"/>
      <c r="C50" s="309"/>
      <c r="D50" s="309"/>
      <c r="E50" s="309"/>
      <c r="F50" s="309"/>
      <c r="G50" s="309"/>
    </row>
    <row r="51" spans="2:7">
      <c r="B51" s="309"/>
      <c r="C51" s="309"/>
      <c r="D51" s="309"/>
      <c r="E51" s="309"/>
      <c r="F51" s="309"/>
      <c r="G51" s="309"/>
    </row>
  </sheetData>
  <mergeCells count="18">
    <mergeCell ref="A23:B23"/>
    <mergeCell ref="C8:E8"/>
    <mergeCell ref="C9:E9"/>
    <mergeCell ref="C10:E10"/>
    <mergeCell ref="C11:E11"/>
    <mergeCell ref="C12:E12"/>
    <mergeCell ref="B51:G51"/>
    <mergeCell ref="F30:G30"/>
    <mergeCell ref="F31:G31"/>
    <mergeCell ref="F32:G32"/>
    <mergeCell ref="F33:G33"/>
    <mergeCell ref="F34:G34"/>
    <mergeCell ref="B37:G45"/>
    <mergeCell ref="B46:G46"/>
    <mergeCell ref="B47:G47"/>
    <mergeCell ref="B48:G48"/>
    <mergeCell ref="B49:G49"/>
    <mergeCell ref="B50:G50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>
  <sheetPr codeName="List36"/>
  <dimension ref="A1:BE80"/>
  <sheetViews>
    <sheetView workbookViewId="0">
      <selection activeCell="J23" sqref="J23"/>
    </sheetView>
  </sheetViews>
  <sheetFormatPr defaultColWidth="9.109375" defaultRowHeight="13.2"/>
  <cols>
    <col min="1" max="1" width="5.88671875" style="1" customWidth="1"/>
    <col min="2" max="2" width="6.109375" style="1" customWidth="1"/>
    <col min="3" max="3" width="11.44140625" style="1" customWidth="1"/>
    <col min="4" max="4" width="15.88671875" style="1" customWidth="1"/>
    <col min="5" max="5" width="11.33203125" style="1" customWidth="1"/>
    <col min="6" max="6" width="10.88671875" style="1" customWidth="1"/>
    <col min="7" max="7" width="11" style="1" customWidth="1"/>
    <col min="8" max="8" width="11.109375" style="1" customWidth="1"/>
    <col min="9" max="9" width="10.6640625" style="1" customWidth="1"/>
    <col min="10" max="16384" width="9.109375" style="1"/>
  </cols>
  <sheetData>
    <row r="1" spans="1:9" ht="13.8" thickTop="1">
      <c r="A1" s="321" t="s">
        <v>3</v>
      </c>
      <c r="B1" s="322"/>
      <c r="C1" s="187" t="s">
        <v>106</v>
      </c>
      <c r="D1" s="188"/>
      <c r="E1" s="189"/>
      <c r="F1" s="188"/>
      <c r="G1" s="190" t="s">
        <v>77</v>
      </c>
      <c r="H1" s="191">
        <v>6</v>
      </c>
      <c r="I1" s="192"/>
    </row>
    <row r="2" spans="1:9" ht="13.8" thickBot="1">
      <c r="A2" s="323" t="s">
        <v>78</v>
      </c>
      <c r="B2" s="324"/>
      <c r="C2" s="193" t="s">
        <v>108</v>
      </c>
      <c r="D2" s="194"/>
      <c r="E2" s="195"/>
      <c r="F2" s="194"/>
      <c r="G2" s="325" t="s">
        <v>1704</v>
      </c>
      <c r="H2" s="326"/>
      <c r="I2" s="327"/>
    </row>
    <row r="3" spans="1:9" ht="13.8" thickTop="1">
      <c r="F3" s="128"/>
    </row>
    <row r="4" spans="1:9" ht="19.5" customHeight="1">
      <c r="A4" s="196" t="s">
        <v>79</v>
      </c>
      <c r="B4" s="197"/>
      <c r="C4" s="197"/>
      <c r="D4" s="197"/>
      <c r="E4" s="198"/>
      <c r="F4" s="197"/>
      <c r="G4" s="197"/>
      <c r="H4" s="197"/>
      <c r="I4" s="197"/>
    </row>
    <row r="5" spans="1:9" ht="13.8" thickBot="1"/>
    <row r="6" spans="1:9" s="128" customFormat="1" ht="13.8" thickBot="1">
      <c r="A6" s="199"/>
      <c r="B6" s="200" t="s">
        <v>80</v>
      </c>
      <c r="C6" s="200"/>
      <c r="D6" s="201"/>
      <c r="E6" s="202" t="s">
        <v>26</v>
      </c>
      <c r="F6" s="203" t="s">
        <v>27</v>
      </c>
      <c r="G6" s="203" t="s">
        <v>28</v>
      </c>
      <c r="H6" s="203" t="s">
        <v>29</v>
      </c>
      <c r="I6" s="204" t="s">
        <v>30</v>
      </c>
    </row>
    <row r="7" spans="1:9" s="128" customFormat="1">
      <c r="A7" s="292" t="str">
        <f>'SO 01 6 Pol'!B7</f>
        <v>1</v>
      </c>
      <c r="B7" s="62" t="str">
        <f>'SO 01 6 Pol'!C7</f>
        <v>Zemní práce</v>
      </c>
      <c r="D7" s="205"/>
      <c r="E7" s="293">
        <f>'SO 01 6 Pol'!BA52</f>
        <v>0</v>
      </c>
      <c r="F7" s="294">
        <f>'SO 01 6 Pol'!BB52</f>
        <v>0</v>
      </c>
      <c r="G7" s="294">
        <f>'SO 01 6 Pol'!BC52</f>
        <v>0</v>
      </c>
      <c r="H7" s="294">
        <f>'SO 01 6 Pol'!BD52</f>
        <v>0</v>
      </c>
      <c r="I7" s="295">
        <f>'SO 01 6 Pol'!BE52</f>
        <v>0</v>
      </c>
    </row>
    <row r="8" spans="1:9" s="128" customFormat="1">
      <c r="A8" s="292" t="str">
        <f>'SO 01 6 Pol'!B53</f>
        <v>11</v>
      </c>
      <c r="B8" s="62" t="str">
        <f>'SO 01 6 Pol'!C53</f>
        <v>Přípravné a přidružené práce</v>
      </c>
      <c r="D8" s="205"/>
      <c r="E8" s="293">
        <f>'SO 01 6 Pol'!BA58</f>
        <v>0</v>
      </c>
      <c r="F8" s="294">
        <f>'SO 01 6 Pol'!BB58</f>
        <v>0</v>
      </c>
      <c r="G8" s="294">
        <f>'SO 01 6 Pol'!BC58</f>
        <v>0</v>
      </c>
      <c r="H8" s="294">
        <f>'SO 01 6 Pol'!BD58</f>
        <v>0</v>
      </c>
      <c r="I8" s="295">
        <f>'SO 01 6 Pol'!BE58</f>
        <v>0</v>
      </c>
    </row>
    <row r="9" spans="1:9" s="128" customFormat="1">
      <c r="A9" s="292" t="str">
        <f>'SO 01 6 Pol'!B59</f>
        <v>21</v>
      </c>
      <c r="B9" s="62" t="str">
        <f>'SO 01 6 Pol'!C59</f>
        <v>Úprava podloží a základ.spáry</v>
      </c>
      <c r="D9" s="205"/>
      <c r="E9" s="293">
        <f>'SO 01 6 Pol'!BA89</f>
        <v>0</v>
      </c>
      <c r="F9" s="294">
        <f>'SO 01 6 Pol'!BB89</f>
        <v>0</v>
      </c>
      <c r="G9" s="294">
        <f>'SO 01 6 Pol'!BC89</f>
        <v>0</v>
      </c>
      <c r="H9" s="294">
        <f>'SO 01 6 Pol'!BD89</f>
        <v>0</v>
      </c>
      <c r="I9" s="295">
        <f>'SO 01 6 Pol'!BE89</f>
        <v>0</v>
      </c>
    </row>
    <row r="10" spans="1:9" s="128" customFormat="1">
      <c r="A10" s="292" t="str">
        <f>'SO 01 6 Pol'!B90</f>
        <v>45</v>
      </c>
      <c r="B10" s="62" t="str">
        <f>'SO 01 6 Pol'!C90</f>
        <v>Podkladní a vedlejší konstrukce</v>
      </c>
      <c r="D10" s="205"/>
      <c r="E10" s="293">
        <f>'SO 01 6 Pol'!BA103</f>
        <v>0</v>
      </c>
      <c r="F10" s="294">
        <f>'SO 01 6 Pol'!BB103</f>
        <v>0</v>
      </c>
      <c r="G10" s="294">
        <f>'SO 01 6 Pol'!BC103</f>
        <v>0</v>
      </c>
      <c r="H10" s="294">
        <f>'SO 01 6 Pol'!BD103</f>
        <v>0</v>
      </c>
      <c r="I10" s="295">
        <f>'SO 01 6 Pol'!BE103</f>
        <v>0</v>
      </c>
    </row>
    <row r="11" spans="1:9" s="128" customFormat="1">
      <c r="A11" s="292" t="str">
        <f>'SO 01 6 Pol'!B104</f>
        <v>8</v>
      </c>
      <c r="B11" s="62" t="str">
        <f>'SO 01 6 Pol'!C104</f>
        <v>Trubní vedení</v>
      </c>
      <c r="D11" s="205"/>
      <c r="E11" s="293">
        <f>'SO 01 6 Pol'!BA110</f>
        <v>0</v>
      </c>
      <c r="F11" s="294">
        <f>'SO 01 6 Pol'!BB110</f>
        <v>0</v>
      </c>
      <c r="G11" s="294">
        <f>'SO 01 6 Pol'!BC110</f>
        <v>0</v>
      </c>
      <c r="H11" s="294">
        <f>'SO 01 6 Pol'!BD110</f>
        <v>0</v>
      </c>
      <c r="I11" s="295">
        <f>'SO 01 6 Pol'!BE110</f>
        <v>0</v>
      </c>
    </row>
    <row r="12" spans="1:9" s="128" customFormat="1">
      <c r="A12" s="292" t="str">
        <f>'SO 01 6 Pol'!B111</f>
        <v>87</v>
      </c>
      <c r="B12" s="62" t="str">
        <f>'SO 01 6 Pol'!C111</f>
        <v>Potrubí z trub z plastických hmot</v>
      </c>
      <c r="D12" s="205"/>
      <c r="E12" s="293">
        <f>'SO 01 6 Pol'!BA161</f>
        <v>0</v>
      </c>
      <c r="F12" s="294">
        <f>'SO 01 6 Pol'!BB161</f>
        <v>0</v>
      </c>
      <c r="G12" s="294">
        <f>'SO 01 6 Pol'!BC161</f>
        <v>0</v>
      </c>
      <c r="H12" s="294">
        <f>'SO 01 6 Pol'!BD161</f>
        <v>0</v>
      </c>
      <c r="I12" s="295">
        <f>'SO 01 6 Pol'!BE161</f>
        <v>0</v>
      </c>
    </row>
    <row r="13" spans="1:9" s="128" customFormat="1">
      <c r="A13" s="292" t="str">
        <f>'SO 01 6 Pol'!B162</f>
        <v>89</v>
      </c>
      <c r="B13" s="62" t="str">
        <f>'SO 01 6 Pol'!C162</f>
        <v>Ostatní konstrukce na trubním vedení</v>
      </c>
      <c r="D13" s="205"/>
      <c r="E13" s="293">
        <f>'SO 01 6 Pol'!BA170</f>
        <v>0</v>
      </c>
      <c r="F13" s="294">
        <f>'SO 01 6 Pol'!BB170</f>
        <v>0</v>
      </c>
      <c r="G13" s="294">
        <f>'SO 01 6 Pol'!BC170</f>
        <v>0</v>
      </c>
      <c r="H13" s="294">
        <f>'SO 01 6 Pol'!BD170</f>
        <v>0</v>
      </c>
      <c r="I13" s="295">
        <f>'SO 01 6 Pol'!BE170</f>
        <v>0</v>
      </c>
    </row>
    <row r="14" spans="1:9" s="128" customFormat="1">
      <c r="A14" s="292" t="str">
        <f>'SO 01 6 Pol'!B171</f>
        <v>99</v>
      </c>
      <c r="B14" s="62" t="str">
        <f>'SO 01 6 Pol'!C171</f>
        <v>Staveništní přesun hmot</v>
      </c>
      <c r="D14" s="205"/>
      <c r="E14" s="293">
        <f>'SO 01 6 Pol'!BA173</f>
        <v>0</v>
      </c>
      <c r="F14" s="294">
        <f>'SO 01 6 Pol'!BB173</f>
        <v>0</v>
      </c>
      <c r="G14" s="294">
        <f>'SO 01 6 Pol'!BC173</f>
        <v>0</v>
      </c>
      <c r="H14" s="294">
        <f>'SO 01 6 Pol'!BD173</f>
        <v>0</v>
      </c>
      <c r="I14" s="295">
        <f>'SO 01 6 Pol'!BE173</f>
        <v>0</v>
      </c>
    </row>
    <row r="15" spans="1:9" s="128" customFormat="1" ht="13.8" thickBot="1">
      <c r="A15" s="292" t="str">
        <f>'SO 01 6 Pol'!B174</f>
        <v>721</v>
      </c>
      <c r="B15" s="62" t="str">
        <f>'SO 01 6 Pol'!C174</f>
        <v>Vnitřní kanalizace</v>
      </c>
      <c r="D15" s="205"/>
      <c r="E15" s="293">
        <f>'SO 01 6 Pol'!BA186</f>
        <v>0</v>
      </c>
      <c r="F15" s="294">
        <f>'SO 01 6 Pol'!BB186</f>
        <v>0</v>
      </c>
      <c r="G15" s="294">
        <f>'SO 01 6 Pol'!BC186</f>
        <v>0</v>
      </c>
      <c r="H15" s="294">
        <f>'SO 01 6 Pol'!BD186</f>
        <v>0</v>
      </c>
      <c r="I15" s="295">
        <f>'SO 01 6 Pol'!BE186</f>
        <v>0</v>
      </c>
    </row>
    <row r="16" spans="1:9" s="14" customFormat="1" ht="13.8" thickBot="1">
      <c r="A16" s="206"/>
      <c r="B16" s="207" t="s">
        <v>81</v>
      </c>
      <c r="C16" s="207"/>
      <c r="D16" s="208"/>
      <c r="E16" s="209">
        <f>SUM(E7:E15)</f>
        <v>0</v>
      </c>
      <c r="F16" s="210">
        <f>SUM(F7:F15)</f>
        <v>0</v>
      </c>
      <c r="G16" s="210">
        <f>SUM(G7:G15)</f>
        <v>0</v>
      </c>
      <c r="H16" s="210">
        <f>SUM(H7:H15)</f>
        <v>0</v>
      </c>
      <c r="I16" s="211">
        <f>SUM(I7:I15)</f>
        <v>0</v>
      </c>
    </row>
    <row r="17" spans="1:57">
      <c r="A17" s="128"/>
      <c r="B17" s="128"/>
      <c r="C17" s="128"/>
      <c r="D17" s="128"/>
      <c r="E17" s="128"/>
      <c r="F17" s="128"/>
      <c r="G17" s="128"/>
      <c r="H17" s="128"/>
      <c r="I17" s="128"/>
    </row>
    <row r="18" spans="1:57" ht="19.5" customHeight="1">
      <c r="A18" s="197" t="s">
        <v>82</v>
      </c>
      <c r="B18" s="197"/>
      <c r="C18" s="197"/>
      <c r="D18" s="197"/>
      <c r="E18" s="197"/>
      <c r="F18" s="197"/>
      <c r="G18" s="212"/>
      <c r="H18" s="197"/>
      <c r="I18" s="197"/>
      <c r="BA18" s="134"/>
      <c r="BB18" s="134"/>
      <c r="BC18" s="134"/>
      <c r="BD18" s="134"/>
      <c r="BE18" s="134"/>
    </row>
    <row r="19" spans="1:57" ht="13.8" thickBot="1"/>
    <row r="20" spans="1:57">
      <c r="A20" s="163" t="s">
        <v>83</v>
      </c>
      <c r="B20" s="164"/>
      <c r="C20" s="164"/>
      <c r="D20" s="213"/>
      <c r="E20" s="214" t="s">
        <v>84</v>
      </c>
      <c r="F20" s="215" t="s">
        <v>13</v>
      </c>
      <c r="G20" s="216" t="s">
        <v>85</v>
      </c>
      <c r="H20" s="217"/>
      <c r="I20" s="218" t="s">
        <v>84</v>
      </c>
    </row>
    <row r="21" spans="1:57">
      <c r="A21" s="157" t="s">
        <v>144</v>
      </c>
      <c r="B21" s="148"/>
      <c r="C21" s="148"/>
      <c r="D21" s="219"/>
      <c r="E21" s="220">
        <v>0</v>
      </c>
      <c r="F21" s="221">
        <v>0</v>
      </c>
      <c r="G21" s="222">
        <v>0</v>
      </c>
      <c r="H21" s="223"/>
      <c r="I21" s="224">
        <f t="shared" ref="I21:I28" si="0">E21+F21*G21/100</f>
        <v>0</v>
      </c>
      <c r="BA21" s="1">
        <v>0</v>
      </c>
    </row>
    <row r="22" spans="1:57">
      <c r="A22" s="157" t="s">
        <v>145</v>
      </c>
      <c r="B22" s="148"/>
      <c r="C22" s="148"/>
      <c r="D22" s="219"/>
      <c r="E22" s="220">
        <v>0</v>
      </c>
      <c r="F22" s="221">
        <v>0</v>
      </c>
      <c r="G22" s="222">
        <v>0</v>
      </c>
      <c r="H22" s="223"/>
      <c r="I22" s="224">
        <f t="shared" si="0"/>
        <v>0</v>
      </c>
      <c r="BA22" s="1">
        <v>0</v>
      </c>
    </row>
    <row r="23" spans="1:57">
      <c r="A23" s="157" t="s">
        <v>146</v>
      </c>
      <c r="B23" s="148"/>
      <c r="C23" s="148"/>
      <c r="D23" s="219"/>
      <c r="E23" s="220">
        <v>0</v>
      </c>
      <c r="F23" s="221">
        <v>0</v>
      </c>
      <c r="G23" s="222">
        <v>0</v>
      </c>
      <c r="H23" s="223"/>
      <c r="I23" s="224">
        <f t="shared" si="0"/>
        <v>0</v>
      </c>
      <c r="BA23" s="1">
        <v>0</v>
      </c>
    </row>
    <row r="24" spans="1:57">
      <c r="A24" s="157" t="s">
        <v>147</v>
      </c>
      <c r="B24" s="148"/>
      <c r="C24" s="148"/>
      <c r="D24" s="219"/>
      <c r="E24" s="220">
        <v>0</v>
      </c>
      <c r="F24" s="221">
        <v>0</v>
      </c>
      <c r="G24" s="222">
        <v>0</v>
      </c>
      <c r="H24" s="223"/>
      <c r="I24" s="224">
        <f t="shared" si="0"/>
        <v>0</v>
      </c>
      <c r="BA24" s="1">
        <v>0</v>
      </c>
    </row>
    <row r="25" spans="1:57">
      <c r="A25" s="157" t="s">
        <v>148</v>
      </c>
      <c r="B25" s="148"/>
      <c r="C25" s="148"/>
      <c r="D25" s="219"/>
      <c r="E25" s="220">
        <v>0</v>
      </c>
      <c r="F25" s="221">
        <v>0</v>
      </c>
      <c r="G25" s="222">
        <v>0</v>
      </c>
      <c r="H25" s="223"/>
      <c r="I25" s="224">
        <f t="shared" si="0"/>
        <v>0</v>
      </c>
      <c r="BA25" s="1">
        <v>1</v>
      </c>
    </row>
    <row r="26" spans="1:57">
      <c r="A26" s="157" t="s">
        <v>149</v>
      </c>
      <c r="B26" s="148"/>
      <c r="C26" s="148"/>
      <c r="D26" s="219"/>
      <c r="E26" s="220">
        <v>0</v>
      </c>
      <c r="F26" s="221">
        <v>0</v>
      </c>
      <c r="G26" s="222">
        <v>0</v>
      </c>
      <c r="H26" s="223"/>
      <c r="I26" s="224">
        <f t="shared" si="0"/>
        <v>0</v>
      </c>
      <c r="BA26" s="1">
        <v>1</v>
      </c>
    </row>
    <row r="27" spans="1:57">
      <c r="A27" s="157" t="s">
        <v>150</v>
      </c>
      <c r="B27" s="148"/>
      <c r="C27" s="148"/>
      <c r="D27" s="219"/>
      <c r="E27" s="220">
        <v>0</v>
      </c>
      <c r="F27" s="221">
        <v>0</v>
      </c>
      <c r="G27" s="222">
        <v>0</v>
      </c>
      <c r="H27" s="223"/>
      <c r="I27" s="224">
        <f t="shared" si="0"/>
        <v>0</v>
      </c>
      <c r="BA27" s="1">
        <v>2</v>
      </c>
    </row>
    <row r="28" spans="1:57">
      <c r="A28" s="157" t="s">
        <v>151</v>
      </c>
      <c r="B28" s="148"/>
      <c r="C28" s="148"/>
      <c r="D28" s="219"/>
      <c r="E28" s="220">
        <v>0</v>
      </c>
      <c r="F28" s="221">
        <v>0</v>
      </c>
      <c r="G28" s="222">
        <v>0</v>
      </c>
      <c r="H28" s="223"/>
      <c r="I28" s="224">
        <f t="shared" si="0"/>
        <v>0</v>
      </c>
      <c r="BA28" s="1">
        <v>2</v>
      </c>
    </row>
    <row r="29" spans="1:57" ht="13.8" thickBot="1">
      <c r="A29" s="225"/>
      <c r="B29" s="226" t="s">
        <v>86</v>
      </c>
      <c r="C29" s="227"/>
      <c r="D29" s="228"/>
      <c r="E29" s="229"/>
      <c r="F29" s="230"/>
      <c r="G29" s="230"/>
      <c r="H29" s="328">
        <f>SUM(I21:I28)</f>
        <v>0</v>
      </c>
      <c r="I29" s="329"/>
    </row>
    <row r="31" spans="1:57">
      <c r="B31" s="14"/>
      <c r="F31" s="231"/>
      <c r="G31" s="232"/>
      <c r="H31" s="232"/>
      <c r="I31" s="46"/>
    </row>
    <row r="32" spans="1:57">
      <c r="F32" s="231"/>
      <c r="G32" s="232"/>
      <c r="H32" s="232"/>
      <c r="I32" s="46"/>
    </row>
    <row r="33" spans="6:9">
      <c r="F33" s="231"/>
      <c r="G33" s="232"/>
      <c r="H33" s="232"/>
      <c r="I33" s="46"/>
    </row>
    <row r="34" spans="6:9">
      <c r="F34" s="231"/>
      <c r="G34" s="232"/>
      <c r="H34" s="232"/>
      <c r="I34" s="46"/>
    </row>
    <row r="35" spans="6:9">
      <c r="F35" s="231"/>
      <c r="G35" s="232"/>
      <c r="H35" s="232"/>
      <c r="I35" s="46"/>
    </row>
    <row r="36" spans="6:9">
      <c r="F36" s="231"/>
      <c r="G36" s="232"/>
      <c r="H36" s="232"/>
      <c r="I36" s="46"/>
    </row>
    <row r="37" spans="6:9">
      <c r="F37" s="231"/>
      <c r="G37" s="232"/>
      <c r="H37" s="232"/>
      <c r="I37" s="46"/>
    </row>
    <row r="38" spans="6:9">
      <c r="F38" s="231"/>
      <c r="G38" s="232"/>
      <c r="H38" s="232"/>
      <c r="I38" s="46"/>
    </row>
    <row r="39" spans="6:9">
      <c r="F39" s="231"/>
      <c r="G39" s="232"/>
      <c r="H39" s="232"/>
      <c r="I39" s="46"/>
    </row>
    <row r="40" spans="6:9">
      <c r="F40" s="231"/>
      <c r="G40" s="232"/>
      <c r="H40" s="232"/>
      <c r="I40" s="46"/>
    </row>
    <row r="41" spans="6:9">
      <c r="F41" s="231"/>
      <c r="G41" s="232"/>
      <c r="H41" s="232"/>
      <c r="I41" s="46"/>
    </row>
    <row r="42" spans="6:9">
      <c r="F42" s="231"/>
      <c r="G42" s="232"/>
      <c r="H42" s="232"/>
      <c r="I42" s="46"/>
    </row>
    <row r="43" spans="6:9">
      <c r="F43" s="231"/>
      <c r="G43" s="232"/>
      <c r="H43" s="232"/>
      <c r="I43" s="46"/>
    </row>
    <row r="44" spans="6:9">
      <c r="F44" s="231"/>
      <c r="G44" s="232"/>
      <c r="H44" s="232"/>
      <c r="I44" s="46"/>
    </row>
    <row r="45" spans="6:9">
      <c r="F45" s="231"/>
      <c r="G45" s="232"/>
      <c r="H45" s="232"/>
      <c r="I45" s="46"/>
    </row>
    <row r="46" spans="6:9">
      <c r="F46" s="231"/>
      <c r="G46" s="232"/>
      <c r="H46" s="232"/>
      <c r="I46" s="46"/>
    </row>
    <row r="47" spans="6:9">
      <c r="F47" s="231"/>
      <c r="G47" s="232"/>
      <c r="H47" s="232"/>
      <c r="I47" s="46"/>
    </row>
    <row r="48" spans="6:9">
      <c r="F48" s="231"/>
      <c r="G48" s="232"/>
      <c r="H48" s="232"/>
      <c r="I48" s="46"/>
    </row>
    <row r="49" spans="6:9">
      <c r="F49" s="231"/>
      <c r="G49" s="232"/>
      <c r="H49" s="232"/>
      <c r="I49" s="46"/>
    </row>
    <row r="50" spans="6:9">
      <c r="F50" s="231"/>
      <c r="G50" s="232"/>
      <c r="H50" s="232"/>
      <c r="I50" s="46"/>
    </row>
    <row r="51" spans="6:9">
      <c r="F51" s="231"/>
      <c r="G51" s="232"/>
      <c r="H51" s="232"/>
      <c r="I51" s="46"/>
    </row>
    <row r="52" spans="6:9">
      <c r="F52" s="231"/>
      <c r="G52" s="232"/>
      <c r="H52" s="232"/>
      <c r="I52" s="46"/>
    </row>
    <row r="53" spans="6:9">
      <c r="F53" s="231"/>
      <c r="G53" s="232"/>
      <c r="H53" s="232"/>
      <c r="I53" s="46"/>
    </row>
    <row r="54" spans="6:9">
      <c r="F54" s="231"/>
      <c r="G54" s="232"/>
      <c r="H54" s="232"/>
      <c r="I54" s="46"/>
    </row>
    <row r="55" spans="6:9">
      <c r="F55" s="231"/>
      <c r="G55" s="232"/>
      <c r="H55" s="232"/>
      <c r="I55" s="46"/>
    </row>
    <row r="56" spans="6:9">
      <c r="F56" s="231"/>
      <c r="G56" s="232"/>
      <c r="H56" s="232"/>
      <c r="I56" s="46"/>
    </row>
    <row r="57" spans="6:9">
      <c r="F57" s="231"/>
      <c r="G57" s="232"/>
      <c r="H57" s="232"/>
      <c r="I57" s="46"/>
    </row>
    <row r="58" spans="6:9">
      <c r="F58" s="231"/>
      <c r="G58" s="232"/>
      <c r="H58" s="232"/>
      <c r="I58" s="46"/>
    </row>
    <row r="59" spans="6:9">
      <c r="F59" s="231"/>
      <c r="G59" s="232"/>
      <c r="H59" s="232"/>
      <c r="I59" s="46"/>
    </row>
    <row r="60" spans="6:9">
      <c r="F60" s="231"/>
      <c r="G60" s="232"/>
      <c r="H60" s="232"/>
      <c r="I60" s="46"/>
    </row>
    <row r="61" spans="6:9">
      <c r="F61" s="231"/>
      <c r="G61" s="232"/>
      <c r="H61" s="232"/>
      <c r="I61" s="46"/>
    </row>
    <row r="62" spans="6:9">
      <c r="F62" s="231"/>
      <c r="G62" s="232"/>
      <c r="H62" s="232"/>
      <c r="I62" s="46"/>
    </row>
    <row r="63" spans="6:9">
      <c r="F63" s="231"/>
      <c r="G63" s="232"/>
      <c r="H63" s="232"/>
      <c r="I63" s="46"/>
    </row>
    <row r="64" spans="6:9">
      <c r="F64" s="231"/>
      <c r="G64" s="232"/>
      <c r="H64" s="232"/>
      <c r="I64" s="46"/>
    </row>
    <row r="65" spans="6:9">
      <c r="F65" s="231"/>
      <c r="G65" s="232"/>
      <c r="H65" s="232"/>
      <c r="I65" s="46"/>
    </row>
    <row r="66" spans="6:9">
      <c r="F66" s="231"/>
      <c r="G66" s="232"/>
      <c r="H66" s="232"/>
      <c r="I66" s="46"/>
    </row>
    <row r="67" spans="6:9">
      <c r="F67" s="231"/>
      <c r="G67" s="232"/>
      <c r="H67" s="232"/>
      <c r="I67" s="46"/>
    </row>
    <row r="68" spans="6:9">
      <c r="F68" s="231"/>
      <c r="G68" s="232"/>
      <c r="H68" s="232"/>
      <c r="I68" s="46"/>
    </row>
    <row r="69" spans="6:9">
      <c r="F69" s="231"/>
      <c r="G69" s="232"/>
      <c r="H69" s="232"/>
      <c r="I69" s="46"/>
    </row>
    <row r="70" spans="6:9">
      <c r="F70" s="231"/>
      <c r="G70" s="232"/>
      <c r="H70" s="232"/>
      <c r="I70" s="46"/>
    </row>
    <row r="71" spans="6:9">
      <c r="F71" s="231"/>
      <c r="G71" s="232"/>
      <c r="H71" s="232"/>
      <c r="I71" s="46"/>
    </row>
    <row r="72" spans="6:9">
      <c r="F72" s="231"/>
      <c r="G72" s="232"/>
      <c r="H72" s="232"/>
      <c r="I72" s="46"/>
    </row>
    <row r="73" spans="6:9">
      <c r="F73" s="231"/>
      <c r="G73" s="232"/>
      <c r="H73" s="232"/>
      <c r="I73" s="46"/>
    </row>
    <row r="74" spans="6:9">
      <c r="F74" s="231"/>
      <c r="G74" s="232"/>
      <c r="H74" s="232"/>
      <c r="I74" s="46"/>
    </row>
    <row r="75" spans="6:9">
      <c r="F75" s="231"/>
      <c r="G75" s="232"/>
      <c r="H75" s="232"/>
      <c r="I75" s="46"/>
    </row>
    <row r="76" spans="6:9">
      <c r="F76" s="231"/>
      <c r="G76" s="232"/>
      <c r="H76" s="232"/>
      <c r="I76" s="46"/>
    </row>
    <row r="77" spans="6:9">
      <c r="F77" s="231"/>
      <c r="G77" s="232"/>
      <c r="H77" s="232"/>
      <c r="I77" s="46"/>
    </row>
    <row r="78" spans="6:9">
      <c r="F78" s="231"/>
      <c r="G78" s="232"/>
      <c r="H78" s="232"/>
      <c r="I78" s="46"/>
    </row>
    <row r="79" spans="6:9">
      <c r="F79" s="231"/>
      <c r="G79" s="232"/>
      <c r="H79" s="232"/>
      <c r="I79" s="46"/>
    </row>
    <row r="80" spans="6:9">
      <c r="F80" s="231"/>
      <c r="G80" s="232"/>
      <c r="H80" s="232"/>
      <c r="I80" s="46"/>
    </row>
  </sheetData>
  <mergeCells count="4">
    <mergeCell ref="A1:B1"/>
    <mergeCell ref="A2:B2"/>
    <mergeCell ref="G2:I2"/>
    <mergeCell ref="H29:I29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>
  <sheetPr codeName="List7"/>
  <dimension ref="A1:CB259"/>
  <sheetViews>
    <sheetView showGridLines="0" showZeros="0" topLeftCell="A160" zoomScaleSheetLayoutView="100" workbookViewId="0">
      <selection activeCell="F190" sqref="F190"/>
    </sheetView>
  </sheetViews>
  <sheetFormatPr defaultColWidth="9.109375" defaultRowHeight="13.2"/>
  <cols>
    <col min="1" max="1" width="4.44140625" style="233" customWidth="1"/>
    <col min="2" max="2" width="11.5546875" style="233" customWidth="1"/>
    <col min="3" max="3" width="40.44140625" style="233" customWidth="1"/>
    <col min="4" max="4" width="5.5546875" style="233" customWidth="1"/>
    <col min="5" max="5" width="8.5546875" style="241" customWidth="1"/>
    <col min="6" max="6" width="9.88671875" style="233" customWidth="1"/>
    <col min="7" max="7" width="13.88671875" style="233" customWidth="1"/>
    <col min="8" max="8" width="11.6640625" style="233" hidden="1" customWidth="1"/>
    <col min="9" max="9" width="11.5546875" style="233" hidden="1" customWidth="1"/>
    <col min="10" max="10" width="11" style="233" hidden="1" customWidth="1"/>
    <col min="11" max="11" width="10.44140625" style="233" hidden="1" customWidth="1"/>
    <col min="12" max="12" width="75.21875" style="233" customWidth="1"/>
    <col min="13" max="13" width="45.21875" style="233" customWidth="1"/>
    <col min="14" max="16384" width="9.109375" style="233"/>
  </cols>
  <sheetData>
    <row r="1" spans="1:80" ht="15.6">
      <c r="A1" s="330" t="s">
        <v>87</v>
      </c>
      <c r="B1" s="330"/>
      <c r="C1" s="330"/>
      <c r="D1" s="330"/>
      <c r="E1" s="330"/>
      <c r="F1" s="330"/>
      <c r="G1" s="330"/>
    </row>
    <row r="2" spans="1:80" ht="14.25" customHeight="1" thickBot="1">
      <c r="B2" s="234"/>
      <c r="C2" s="235"/>
      <c r="D2" s="235"/>
      <c r="E2" s="236"/>
      <c r="F2" s="235"/>
      <c r="G2" s="235"/>
    </row>
    <row r="3" spans="1:80" ht="13.8" thickTop="1">
      <c r="A3" s="321" t="s">
        <v>3</v>
      </c>
      <c r="B3" s="322"/>
      <c r="C3" s="187" t="s">
        <v>106</v>
      </c>
      <c r="D3" s="188"/>
      <c r="E3" s="237" t="s">
        <v>88</v>
      </c>
      <c r="F3" s="238">
        <f>'SO 01 6 Rek'!H1</f>
        <v>6</v>
      </c>
      <c r="G3" s="239"/>
    </row>
    <row r="4" spans="1:80" ht="13.8" thickBot="1">
      <c r="A4" s="331" t="s">
        <v>78</v>
      </c>
      <c r="B4" s="324"/>
      <c r="C4" s="193" t="s">
        <v>108</v>
      </c>
      <c r="D4" s="194"/>
      <c r="E4" s="332" t="str">
        <f>'SO 01 6 Rek'!G2</f>
        <v>Dešťová kanal_ dle projektu VŘ</v>
      </c>
      <c r="F4" s="333"/>
      <c r="G4" s="334"/>
    </row>
    <row r="5" spans="1:80" ht="13.8" thickTop="1">
      <c r="A5" s="240"/>
      <c r="G5" s="242"/>
    </row>
    <row r="6" spans="1:80" ht="27" customHeight="1">
      <c r="A6" s="243" t="s">
        <v>89</v>
      </c>
      <c r="B6" s="244" t="s">
        <v>90</v>
      </c>
      <c r="C6" s="244" t="s">
        <v>91</v>
      </c>
      <c r="D6" s="244" t="s">
        <v>92</v>
      </c>
      <c r="E6" s="245" t="s">
        <v>93</v>
      </c>
      <c r="F6" s="244" t="s">
        <v>94</v>
      </c>
      <c r="G6" s="246" t="s">
        <v>95</v>
      </c>
      <c r="H6" s="247" t="s">
        <v>96</v>
      </c>
      <c r="I6" s="247" t="s">
        <v>97</v>
      </c>
      <c r="J6" s="247" t="s">
        <v>98</v>
      </c>
      <c r="K6" s="247" t="s">
        <v>99</v>
      </c>
    </row>
    <row r="7" spans="1:80">
      <c r="A7" s="248" t="s">
        <v>100</v>
      </c>
      <c r="B7" s="249" t="s">
        <v>101</v>
      </c>
      <c r="C7" s="250" t="s">
        <v>102</v>
      </c>
      <c r="D7" s="251"/>
      <c r="E7" s="252"/>
      <c r="F7" s="252"/>
      <c r="G7" s="253"/>
      <c r="H7" s="254"/>
      <c r="I7" s="255"/>
      <c r="J7" s="256"/>
      <c r="K7" s="257"/>
      <c r="O7" s="258">
        <v>1</v>
      </c>
    </row>
    <row r="8" spans="1:80">
      <c r="A8" s="259">
        <v>1</v>
      </c>
      <c r="B8" s="260" t="s">
        <v>1705</v>
      </c>
      <c r="C8" s="261" t="s">
        <v>1706</v>
      </c>
      <c r="D8" s="262" t="s">
        <v>157</v>
      </c>
      <c r="E8" s="263">
        <v>1.47</v>
      </c>
      <c r="F8" s="263"/>
      <c r="G8" s="264">
        <f>E8*F8</f>
        <v>0</v>
      </c>
      <c r="H8" s="265">
        <v>0</v>
      </c>
      <c r="I8" s="266">
        <f>E8*H8</f>
        <v>0</v>
      </c>
      <c r="J8" s="265">
        <v>0</v>
      </c>
      <c r="K8" s="266">
        <f>E8*J8</f>
        <v>0</v>
      </c>
      <c r="O8" s="258">
        <v>2</v>
      </c>
      <c r="AA8" s="233">
        <v>1</v>
      </c>
      <c r="AB8" s="233">
        <v>1</v>
      </c>
      <c r="AC8" s="233">
        <v>1</v>
      </c>
      <c r="AZ8" s="233">
        <v>1</v>
      </c>
      <c r="BA8" s="233">
        <f>IF(AZ8=1,G8,0)</f>
        <v>0</v>
      </c>
      <c r="BB8" s="233">
        <f>IF(AZ8=2,G8,0)</f>
        <v>0</v>
      </c>
      <c r="BC8" s="233">
        <f>IF(AZ8=3,G8,0)</f>
        <v>0</v>
      </c>
      <c r="BD8" s="233">
        <f>IF(AZ8=4,G8,0)</f>
        <v>0</v>
      </c>
      <c r="BE8" s="233">
        <f>IF(AZ8=5,G8,0)</f>
        <v>0</v>
      </c>
      <c r="CA8" s="258">
        <v>1</v>
      </c>
      <c r="CB8" s="258">
        <v>1</v>
      </c>
    </row>
    <row r="9" spans="1:80">
      <c r="A9" s="267"/>
      <c r="B9" s="270"/>
      <c r="C9" s="335" t="s">
        <v>1707</v>
      </c>
      <c r="D9" s="336"/>
      <c r="E9" s="271">
        <v>1.47</v>
      </c>
      <c r="F9" s="272"/>
      <c r="G9" s="273"/>
      <c r="H9" s="274"/>
      <c r="I9" s="268"/>
      <c r="J9" s="275"/>
      <c r="K9" s="268"/>
      <c r="M9" s="269" t="s">
        <v>1707</v>
      </c>
      <c r="O9" s="258"/>
    </row>
    <row r="10" spans="1:80">
      <c r="A10" s="259">
        <v>2</v>
      </c>
      <c r="B10" s="260" t="s">
        <v>1705</v>
      </c>
      <c r="C10" s="261" t="s">
        <v>1706</v>
      </c>
      <c r="D10" s="262" t="s">
        <v>157</v>
      </c>
      <c r="E10" s="263">
        <v>94.024000000000001</v>
      </c>
      <c r="F10" s="263"/>
      <c r="G10" s="264">
        <f>E10*F10</f>
        <v>0</v>
      </c>
      <c r="H10" s="265">
        <v>0</v>
      </c>
      <c r="I10" s="266">
        <f>E10*H10</f>
        <v>0</v>
      </c>
      <c r="J10" s="265">
        <v>0</v>
      </c>
      <c r="K10" s="266">
        <f>E10*J10</f>
        <v>0</v>
      </c>
      <c r="O10" s="258">
        <v>2</v>
      </c>
      <c r="AA10" s="233">
        <v>1</v>
      </c>
      <c r="AB10" s="233">
        <v>1</v>
      </c>
      <c r="AC10" s="233">
        <v>1</v>
      </c>
      <c r="AZ10" s="233">
        <v>1</v>
      </c>
      <c r="BA10" s="233">
        <f>IF(AZ10=1,G10,0)</f>
        <v>0</v>
      </c>
      <c r="BB10" s="233">
        <f>IF(AZ10=2,G10,0)</f>
        <v>0</v>
      </c>
      <c r="BC10" s="233">
        <f>IF(AZ10=3,G10,0)</f>
        <v>0</v>
      </c>
      <c r="BD10" s="233">
        <f>IF(AZ10=4,G10,0)</f>
        <v>0</v>
      </c>
      <c r="BE10" s="233">
        <f>IF(AZ10=5,G10,0)</f>
        <v>0</v>
      </c>
      <c r="CA10" s="258">
        <v>1</v>
      </c>
      <c r="CB10" s="258">
        <v>1</v>
      </c>
    </row>
    <row r="11" spans="1:80">
      <c r="A11" s="267"/>
      <c r="B11" s="270"/>
      <c r="C11" s="335" t="s">
        <v>1708</v>
      </c>
      <c r="D11" s="336"/>
      <c r="E11" s="271">
        <v>0</v>
      </c>
      <c r="F11" s="272"/>
      <c r="G11" s="273"/>
      <c r="H11" s="274"/>
      <c r="I11" s="268"/>
      <c r="J11" s="275"/>
      <c r="K11" s="268"/>
      <c r="M11" s="269" t="s">
        <v>1708</v>
      </c>
      <c r="O11" s="258"/>
    </row>
    <row r="12" spans="1:80">
      <c r="A12" s="267"/>
      <c r="B12" s="270"/>
      <c r="C12" s="335" t="s">
        <v>1709</v>
      </c>
      <c r="D12" s="336"/>
      <c r="E12" s="271">
        <v>50.231999999999999</v>
      </c>
      <c r="F12" s="272"/>
      <c r="G12" s="273"/>
      <c r="H12" s="274"/>
      <c r="I12" s="268"/>
      <c r="J12" s="275"/>
      <c r="K12" s="268"/>
      <c r="M12" s="269" t="s">
        <v>1709</v>
      </c>
      <c r="O12" s="258"/>
    </row>
    <row r="13" spans="1:80">
      <c r="A13" s="267"/>
      <c r="B13" s="270"/>
      <c r="C13" s="335" t="s">
        <v>1710</v>
      </c>
      <c r="D13" s="336"/>
      <c r="E13" s="271">
        <v>43.792000000000002</v>
      </c>
      <c r="F13" s="272"/>
      <c r="G13" s="273"/>
      <c r="H13" s="274"/>
      <c r="I13" s="268"/>
      <c r="J13" s="275"/>
      <c r="K13" s="268"/>
      <c r="M13" s="269" t="s">
        <v>1710</v>
      </c>
      <c r="O13" s="258"/>
    </row>
    <row r="14" spans="1:80">
      <c r="A14" s="259">
        <v>3</v>
      </c>
      <c r="B14" s="260" t="s">
        <v>1711</v>
      </c>
      <c r="C14" s="261" t="s">
        <v>1712</v>
      </c>
      <c r="D14" s="262" t="s">
        <v>157</v>
      </c>
      <c r="E14" s="263">
        <v>95.494</v>
      </c>
      <c r="F14" s="263"/>
      <c r="G14" s="264">
        <f>E14*F14</f>
        <v>0</v>
      </c>
      <c r="H14" s="265">
        <v>0</v>
      </c>
      <c r="I14" s="266">
        <f>E14*H14</f>
        <v>0</v>
      </c>
      <c r="J14" s="265">
        <v>0</v>
      </c>
      <c r="K14" s="266">
        <f>E14*J14</f>
        <v>0</v>
      </c>
      <c r="O14" s="258">
        <v>2</v>
      </c>
      <c r="AA14" s="233">
        <v>1</v>
      </c>
      <c r="AB14" s="233">
        <v>1</v>
      </c>
      <c r="AC14" s="233">
        <v>1</v>
      </c>
      <c r="AZ14" s="233">
        <v>1</v>
      </c>
      <c r="BA14" s="233">
        <f>IF(AZ14=1,G14,0)</f>
        <v>0</v>
      </c>
      <c r="BB14" s="233">
        <f>IF(AZ14=2,G14,0)</f>
        <v>0</v>
      </c>
      <c r="BC14" s="233">
        <f>IF(AZ14=3,G14,0)</f>
        <v>0</v>
      </c>
      <c r="BD14" s="233">
        <f>IF(AZ14=4,G14,0)</f>
        <v>0</v>
      </c>
      <c r="BE14" s="233">
        <f>IF(AZ14=5,G14,0)</f>
        <v>0</v>
      </c>
      <c r="CA14" s="258">
        <v>1</v>
      </c>
      <c r="CB14" s="258">
        <v>1</v>
      </c>
    </row>
    <row r="15" spans="1:80">
      <c r="A15" s="267"/>
      <c r="B15" s="270"/>
      <c r="C15" s="335" t="s">
        <v>1713</v>
      </c>
      <c r="D15" s="336"/>
      <c r="E15" s="271">
        <v>94.024000000000001</v>
      </c>
      <c r="F15" s="272"/>
      <c r="G15" s="273"/>
      <c r="H15" s="274"/>
      <c r="I15" s="268"/>
      <c r="J15" s="275"/>
      <c r="K15" s="268"/>
      <c r="M15" s="297">
        <v>94024</v>
      </c>
      <c r="O15" s="258"/>
    </row>
    <row r="16" spans="1:80">
      <c r="A16" s="267"/>
      <c r="B16" s="270"/>
      <c r="C16" s="335" t="s">
        <v>1714</v>
      </c>
      <c r="D16" s="336"/>
      <c r="E16" s="271">
        <v>1.47</v>
      </c>
      <c r="F16" s="272"/>
      <c r="G16" s="273"/>
      <c r="H16" s="274"/>
      <c r="I16" s="268"/>
      <c r="J16" s="275"/>
      <c r="K16" s="268"/>
      <c r="M16" s="269" t="s">
        <v>1714</v>
      </c>
      <c r="O16" s="258"/>
    </row>
    <row r="17" spans="1:80">
      <c r="A17" s="259">
        <v>4</v>
      </c>
      <c r="B17" s="260" t="s">
        <v>1610</v>
      </c>
      <c r="C17" s="261" t="s">
        <v>1611</v>
      </c>
      <c r="D17" s="262" t="s">
        <v>157</v>
      </c>
      <c r="E17" s="263">
        <v>81.081000000000003</v>
      </c>
      <c r="F17" s="263"/>
      <c r="G17" s="264">
        <f>E17*F17</f>
        <v>0</v>
      </c>
      <c r="H17" s="265">
        <v>0</v>
      </c>
      <c r="I17" s="266">
        <f>E17*H17</f>
        <v>0</v>
      </c>
      <c r="J17" s="265">
        <v>0</v>
      </c>
      <c r="K17" s="266">
        <f>E17*J17</f>
        <v>0</v>
      </c>
      <c r="O17" s="258">
        <v>2</v>
      </c>
      <c r="AA17" s="233">
        <v>1</v>
      </c>
      <c r="AB17" s="233">
        <v>1</v>
      </c>
      <c r="AC17" s="233">
        <v>1</v>
      </c>
      <c r="AZ17" s="233">
        <v>1</v>
      </c>
      <c r="BA17" s="233">
        <f>IF(AZ17=1,G17,0)</f>
        <v>0</v>
      </c>
      <c r="BB17" s="233">
        <f>IF(AZ17=2,G17,0)</f>
        <v>0</v>
      </c>
      <c r="BC17" s="233">
        <f>IF(AZ17=3,G17,0)</f>
        <v>0</v>
      </c>
      <c r="BD17" s="233">
        <f>IF(AZ17=4,G17,0)</f>
        <v>0</v>
      </c>
      <c r="BE17" s="233">
        <f>IF(AZ17=5,G17,0)</f>
        <v>0</v>
      </c>
      <c r="CA17" s="258">
        <v>1</v>
      </c>
      <c r="CB17" s="258">
        <v>1</v>
      </c>
    </row>
    <row r="18" spans="1:80">
      <c r="A18" s="267"/>
      <c r="B18" s="270"/>
      <c r="C18" s="335" t="s">
        <v>1715</v>
      </c>
      <c r="D18" s="336"/>
      <c r="E18" s="271">
        <v>81.081000000000003</v>
      </c>
      <c r="F18" s="272"/>
      <c r="G18" s="273"/>
      <c r="H18" s="274"/>
      <c r="I18" s="268"/>
      <c r="J18" s="275"/>
      <c r="K18" s="268"/>
      <c r="M18" s="269" t="s">
        <v>1715</v>
      </c>
      <c r="O18" s="258"/>
    </row>
    <row r="19" spans="1:80">
      <c r="A19" s="259">
        <v>5</v>
      </c>
      <c r="B19" s="260" t="s">
        <v>1716</v>
      </c>
      <c r="C19" s="261" t="s">
        <v>1717</v>
      </c>
      <c r="D19" s="262" t="s">
        <v>157</v>
      </c>
      <c r="E19" s="263">
        <v>81.081000000000003</v>
      </c>
      <c r="F19" s="263"/>
      <c r="G19" s="264">
        <f>E19*F19</f>
        <v>0</v>
      </c>
      <c r="H19" s="265">
        <v>0</v>
      </c>
      <c r="I19" s="266">
        <f>E19*H19</f>
        <v>0</v>
      </c>
      <c r="J19" s="265">
        <v>0</v>
      </c>
      <c r="K19" s="266">
        <f>E19*J19</f>
        <v>0</v>
      </c>
      <c r="O19" s="258">
        <v>2</v>
      </c>
      <c r="AA19" s="233">
        <v>1</v>
      </c>
      <c r="AB19" s="233">
        <v>1</v>
      </c>
      <c r="AC19" s="233">
        <v>1</v>
      </c>
      <c r="AZ19" s="233">
        <v>1</v>
      </c>
      <c r="BA19" s="233">
        <f>IF(AZ19=1,G19,0)</f>
        <v>0</v>
      </c>
      <c r="BB19" s="233">
        <f>IF(AZ19=2,G19,0)</f>
        <v>0</v>
      </c>
      <c r="BC19" s="233">
        <f>IF(AZ19=3,G19,0)</f>
        <v>0</v>
      </c>
      <c r="BD19" s="233">
        <f>IF(AZ19=4,G19,0)</f>
        <v>0</v>
      </c>
      <c r="BE19" s="233">
        <f>IF(AZ19=5,G19,0)</f>
        <v>0</v>
      </c>
      <c r="CA19" s="258">
        <v>1</v>
      </c>
      <c r="CB19" s="258">
        <v>1</v>
      </c>
    </row>
    <row r="20" spans="1:80">
      <c r="A20" s="259">
        <v>6</v>
      </c>
      <c r="B20" s="260" t="s">
        <v>1617</v>
      </c>
      <c r="C20" s="261" t="s">
        <v>1618</v>
      </c>
      <c r="D20" s="262" t="s">
        <v>172</v>
      </c>
      <c r="E20" s="263">
        <v>192.27</v>
      </c>
      <c r="F20" s="263"/>
      <c r="G20" s="264">
        <f>E20*F20</f>
        <v>0</v>
      </c>
      <c r="H20" s="265">
        <v>9.8999999999999999E-4</v>
      </c>
      <c r="I20" s="266">
        <f>E20*H20</f>
        <v>0.1903473</v>
      </c>
      <c r="J20" s="265">
        <v>0</v>
      </c>
      <c r="K20" s="266">
        <f>E20*J20</f>
        <v>0</v>
      </c>
      <c r="O20" s="258">
        <v>2</v>
      </c>
      <c r="AA20" s="233">
        <v>1</v>
      </c>
      <c r="AB20" s="233">
        <v>1</v>
      </c>
      <c r="AC20" s="233">
        <v>1</v>
      </c>
      <c r="AZ20" s="233">
        <v>1</v>
      </c>
      <c r="BA20" s="233">
        <f>IF(AZ20=1,G20,0)</f>
        <v>0</v>
      </c>
      <c r="BB20" s="233">
        <f>IF(AZ20=2,G20,0)</f>
        <v>0</v>
      </c>
      <c r="BC20" s="233">
        <f>IF(AZ20=3,G20,0)</f>
        <v>0</v>
      </c>
      <c r="BD20" s="233">
        <f>IF(AZ20=4,G20,0)</f>
        <v>0</v>
      </c>
      <c r="BE20" s="233">
        <f>IF(AZ20=5,G20,0)</f>
        <v>0</v>
      </c>
      <c r="CA20" s="258">
        <v>1</v>
      </c>
      <c r="CB20" s="258">
        <v>1</v>
      </c>
    </row>
    <row r="21" spans="1:80">
      <c r="A21" s="267"/>
      <c r="B21" s="270"/>
      <c r="C21" s="335" t="s">
        <v>1718</v>
      </c>
      <c r="D21" s="336"/>
      <c r="E21" s="271">
        <v>192.27</v>
      </c>
      <c r="F21" s="272"/>
      <c r="G21" s="273"/>
      <c r="H21" s="274"/>
      <c r="I21" s="268"/>
      <c r="J21" s="275"/>
      <c r="K21" s="268"/>
      <c r="M21" s="269" t="s">
        <v>1718</v>
      </c>
      <c r="O21" s="258"/>
    </row>
    <row r="22" spans="1:80">
      <c r="A22" s="259">
        <v>7</v>
      </c>
      <c r="B22" s="260" t="s">
        <v>1623</v>
      </c>
      <c r="C22" s="261" t="s">
        <v>1624</v>
      </c>
      <c r="D22" s="262" t="s">
        <v>172</v>
      </c>
      <c r="E22" s="263">
        <v>192.27</v>
      </c>
      <c r="F22" s="263"/>
      <c r="G22" s="264">
        <f>E22*F22</f>
        <v>0</v>
      </c>
      <c r="H22" s="265">
        <v>0</v>
      </c>
      <c r="I22" s="266">
        <f>E22*H22</f>
        <v>0</v>
      </c>
      <c r="J22" s="265">
        <v>0</v>
      </c>
      <c r="K22" s="266">
        <f>E22*J22</f>
        <v>0</v>
      </c>
      <c r="O22" s="258">
        <v>2</v>
      </c>
      <c r="AA22" s="233">
        <v>1</v>
      </c>
      <c r="AB22" s="233">
        <v>1</v>
      </c>
      <c r="AC22" s="233">
        <v>1</v>
      </c>
      <c r="AZ22" s="233">
        <v>1</v>
      </c>
      <c r="BA22" s="233">
        <f>IF(AZ22=1,G22,0)</f>
        <v>0</v>
      </c>
      <c r="BB22" s="233">
        <f>IF(AZ22=2,G22,0)</f>
        <v>0</v>
      </c>
      <c r="BC22" s="233">
        <f>IF(AZ22=3,G22,0)</f>
        <v>0</v>
      </c>
      <c r="BD22" s="233">
        <f>IF(AZ22=4,G22,0)</f>
        <v>0</v>
      </c>
      <c r="BE22" s="233">
        <f>IF(AZ22=5,G22,0)</f>
        <v>0</v>
      </c>
      <c r="CA22" s="258">
        <v>1</v>
      </c>
      <c r="CB22" s="258">
        <v>1</v>
      </c>
    </row>
    <row r="23" spans="1:80">
      <c r="A23" s="259">
        <v>8</v>
      </c>
      <c r="B23" s="260" t="s">
        <v>1627</v>
      </c>
      <c r="C23" s="261" t="s">
        <v>1628</v>
      </c>
      <c r="D23" s="262" t="s">
        <v>157</v>
      </c>
      <c r="E23" s="263">
        <v>81.081000000000003</v>
      </c>
      <c r="F23" s="263"/>
      <c r="G23" s="264">
        <f>E23*F23</f>
        <v>0</v>
      </c>
      <c r="H23" s="265">
        <v>0</v>
      </c>
      <c r="I23" s="266">
        <f>E23*H23</f>
        <v>0</v>
      </c>
      <c r="J23" s="265">
        <v>0</v>
      </c>
      <c r="K23" s="266">
        <f>E23*J23</f>
        <v>0</v>
      </c>
      <c r="O23" s="258">
        <v>2</v>
      </c>
      <c r="AA23" s="233">
        <v>1</v>
      </c>
      <c r="AB23" s="233">
        <v>1</v>
      </c>
      <c r="AC23" s="233">
        <v>1</v>
      </c>
      <c r="AZ23" s="233">
        <v>1</v>
      </c>
      <c r="BA23" s="233">
        <f>IF(AZ23=1,G23,0)</f>
        <v>0</v>
      </c>
      <c r="BB23" s="233">
        <f>IF(AZ23=2,G23,0)</f>
        <v>0</v>
      </c>
      <c r="BC23" s="233">
        <f>IF(AZ23=3,G23,0)</f>
        <v>0</v>
      </c>
      <c r="BD23" s="233">
        <f>IF(AZ23=4,G23,0)</f>
        <v>0</v>
      </c>
      <c r="BE23" s="233">
        <f>IF(AZ23=5,G23,0)</f>
        <v>0</v>
      </c>
      <c r="CA23" s="258">
        <v>1</v>
      </c>
      <c r="CB23" s="258">
        <v>1</v>
      </c>
    </row>
    <row r="24" spans="1:80">
      <c r="A24" s="259">
        <v>9</v>
      </c>
      <c r="B24" s="260" t="s">
        <v>1631</v>
      </c>
      <c r="C24" s="261" t="s">
        <v>1632</v>
      </c>
      <c r="D24" s="262" t="s">
        <v>157</v>
      </c>
      <c r="E24" s="263">
        <v>176.57499999999999</v>
      </c>
      <c r="F24" s="263"/>
      <c r="G24" s="264">
        <f>E24*F24</f>
        <v>0</v>
      </c>
      <c r="H24" s="265">
        <v>0</v>
      </c>
      <c r="I24" s="266">
        <f>E24*H24</f>
        <v>0</v>
      </c>
      <c r="J24" s="265">
        <v>0</v>
      </c>
      <c r="K24" s="266">
        <f>E24*J24</f>
        <v>0</v>
      </c>
      <c r="O24" s="258">
        <v>2</v>
      </c>
      <c r="AA24" s="233">
        <v>1</v>
      </c>
      <c r="AB24" s="233">
        <v>1</v>
      </c>
      <c r="AC24" s="233">
        <v>1</v>
      </c>
      <c r="AZ24" s="233">
        <v>1</v>
      </c>
      <c r="BA24" s="233">
        <f>IF(AZ24=1,G24,0)</f>
        <v>0</v>
      </c>
      <c r="BB24" s="233">
        <f>IF(AZ24=2,G24,0)</f>
        <v>0</v>
      </c>
      <c r="BC24" s="233">
        <f>IF(AZ24=3,G24,0)</f>
        <v>0</v>
      </c>
      <c r="BD24" s="233">
        <f>IF(AZ24=4,G24,0)</f>
        <v>0</v>
      </c>
      <c r="BE24" s="233">
        <f>IF(AZ24=5,G24,0)</f>
        <v>0</v>
      </c>
      <c r="CA24" s="258">
        <v>1</v>
      </c>
      <c r="CB24" s="258">
        <v>1</v>
      </c>
    </row>
    <row r="25" spans="1:80">
      <c r="A25" s="267"/>
      <c r="B25" s="270"/>
      <c r="C25" s="335" t="s">
        <v>1719</v>
      </c>
      <c r="D25" s="336"/>
      <c r="E25" s="271">
        <v>81.081000000000003</v>
      </c>
      <c r="F25" s="272"/>
      <c r="G25" s="273"/>
      <c r="H25" s="274"/>
      <c r="I25" s="268"/>
      <c r="J25" s="275"/>
      <c r="K25" s="268"/>
      <c r="M25" s="269" t="s">
        <v>1719</v>
      </c>
      <c r="O25" s="258"/>
    </row>
    <row r="26" spans="1:80">
      <c r="A26" s="267"/>
      <c r="B26" s="270"/>
      <c r="C26" s="335" t="s">
        <v>1720</v>
      </c>
      <c r="D26" s="336"/>
      <c r="E26" s="271">
        <v>94.024000000000001</v>
      </c>
      <c r="F26" s="272"/>
      <c r="G26" s="273"/>
      <c r="H26" s="274"/>
      <c r="I26" s="268"/>
      <c r="J26" s="275"/>
      <c r="K26" s="268"/>
      <c r="M26" s="269" t="s">
        <v>1720</v>
      </c>
      <c r="O26" s="258"/>
    </row>
    <row r="27" spans="1:80">
      <c r="A27" s="267"/>
      <c r="B27" s="270"/>
      <c r="C27" s="335" t="s">
        <v>1721</v>
      </c>
      <c r="D27" s="336"/>
      <c r="E27" s="271">
        <v>1.47</v>
      </c>
      <c r="F27" s="272"/>
      <c r="G27" s="273"/>
      <c r="H27" s="274"/>
      <c r="I27" s="268"/>
      <c r="J27" s="275"/>
      <c r="K27" s="268"/>
      <c r="M27" s="269" t="s">
        <v>1721</v>
      </c>
      <c r="O27" s="258"/>
    </row>
    <row r="28" spans="1:80">
      <c r="A28" s="259">
        <v>10</v>
      </c>
      <c r="B28" s="260" t="s">
        <v>1722</v>
      </c>
      <c r="C28" s="261" t="s">
        <v>1723</v>
      </c>
      <c r="D28" s="262" t="s">
        <v>157</v>
      </c>
      <c r="E28" s="263">
        <v>47.828800000000001</v>
      </c>
      <c r="F28" s="263"/>
      <c r="G28" s="264">
        <f>E28*F28</f>
        <v>0</v>
      </c>
      <c r="H28" s="265">
        <v>0</v>
      </c>
      <c r="I28" s="266">
        <f>E28*H28</f>
        <v>0</v>
      </c>
      <c r="J28" s="265">
        <v>0</v>
      </c>
      <c r="K28" s="266">
        <f>E28*J28</f>
        <v>0</v>
      </c>
      <c r="O28" s="258">
        <v>2</v>
      </c>
      <c r="AA28" s="233">
        <v>1</v>
      </c>
      <c r="AB28" s="233">
        <v>1</v>
      </c>
      <c r="AC28" s="233">
        <v>1</v>
      </c>
      <c r="AZ28" s="233">
        <v>1</v>
      </c>
      <c r="BA28" s="233">
        <f>IF(AZ28=1,G28,0)</f>
        <v>0</v>
      </c>
      <c r="BB28" s="233">
        <f>IF(AZ28=2,G28,0)</f>
        <v>0</v>
      </c>
      <c r="BC28" s="233">
        <f>IF(AZ28=3,G28,0)</f>
        <v>0</v>
      </c>
      <c r="BD28" s="233">
        <f>IF(AZ28=4,G28,0)</f>
        <v>0</v>
      </c>
      <c r="BE28" s="233">
        <f>IF(AZ28=5,G28,0)</f>
        <v>0</v>
      </c>
      <c r="CA28" s="258">
        <v>1</v>
      </c>
      <c r="CB28" s="258">
        <v>1</v>
      </c>
    </row>
    <row r="29" spans="1:80">
      <c r="A29" s="267"/>
      <c r="B29" s="270"/>
      <c r="C29" s="335" t="s">
        <v>399</v>
      </c>
      <c r="D29" s="336"/>
      <c r="E29" s="271">
        <v>0</v>
      </c>
      <c r="F29" s="272"/>
      <c r="G29" s="273"/>
      <c r="H29" s="274"/>
      <c r="I29" s="268"/>
      <c r="J29" s="275"/>
      <c r="K29" s="268"/>
      <c r="M29" s="269">
        <v>0</v>
      </c>
      <c r="O29" s="258"/>
    </row>
    <row r="30" spans="1:80">
      <c r="A30" s="267"/>
      <c r="B30" s="270"/>
      <c r="C30" s="335" t="s">
        <v>1724</v>
      </c>
      <c r="D30" s="336"/>
      <c r="E30" s="271" t="s">
        <v>2</v>
      </c>
      <c r="F30" s="272"/>
      <c r="G30" s="273"/>
      <c r="H30" s="274"/>
      <c r="I30" s="268"/>
      <c r="J30" s="275"/>
      <c r="K30" s="268"/>
      <c r="M30" s="269"/>
      <c r="O30" s="258"/>
    </row>
    <row r="31" spans="1:80">
      <c r="A31" s="259">
        <v>11</v>
      </c>
      <c r="B31" s="260" t="s">
        <v>1725</v>
      </c>
      <c r="C31" s="261" t="s">
        <v>1726</v>
      </c>
      <c r="D31" s="262" t="s">
        <v>157</v>
      </c>
      <c r="E31" s="263">
        <v>47.828800000000001</v>
      </c>
      <c r="F31" s="263"/>
      <c r="G31" s="264">
        <f>E31*F31</f>
        <v>0</v>
      </c>
      <c r="H31" s="265">
        <v>0</v>
      </c>
      <c r="I31" s="266">
        <f>E31*H31</f>
        <v>0</v>
      </c>
      <c r="J31" s="265">
        <v>0</v>
      </c>
      <c r="K31" s="266">
        <f>E31*J31</f>
        <v>0</v>
      </c>
      <c r="O31" s="258">
        <v>2</v>
      </c>
      <c r="AA31" s="233">
        <v>1</v>
      </c>
      <c r="AB31" s="233">
        <v>1</v>
      </c>
      <c r="AC31" s="233">
        <v>1</v>
      </c>
      <c r="AZ31" s="233">
        <v>1</v>
      </c>
      <c r="BA31" s="233">
        <f>IF(AZ31=1,G31,0)</f>
        <v>0</v>
      </c>
      <c r="BB31" s="233">
        <f>IF(AZ31=2,G31,0)</f>
        <v>0</v>
      </c>
      <c r="BC31" s="233">
        <f>IF(AZ31=3,G31,0)</f>
        <v>0</v>
      </c>
      <c r="BD31" s="233">
        <f>IF(AZ31=4,G31,0)</f>
        <v>0</v>
      </c>
      <c r="BE31" s="233">
        <f>IF(AZ31=5,G31,0)</f>
        <v>0</v>
      </c>
      <c r="CA31" s="258">
        <v>1</v>
      </c>
      <c r="CB31" s="258">
        <v>1</v>
      </c>
    </row>
    <row r="32" spans="1:80">
      <c r="A32" s="259">
        <v>12</v>
      </c>
      <c r="B32" s="260" t="s">
        <v>1636</v>
      </c>
      <c r="C32" s="261" t="s">
        <v>1637</v>
      </c>
      <c r="D32" s="262" t="s">
        <v>157</v>
      </c>
      <c r="E32" s="263">
        <v>96.302999999999997</v>
      </c>
      <c r="F32" s="263"/>
      <c r="G32" s="264">
        <f>E32*F32</f>
        <v>0</v>
      </c>
      <c r="H32" s="265">
        <v>0</v>
      </c>
      <c r="I32" s="266">
        <f>E32*H32</f>
        <v>0</v>
      </c>
      <c r="J32" s="265">
        <v>0</v>
      </c>
      <c r="K32" s="266">
        <f>E32*J32</f>
        <v>0</v>
      </c>
      <c r="O32" s="258">
        <v>2</v>
      </c>
      <c r="AA32" s="233">
        <v>1</v>
      </c>
      <c r="AB32" s="233">
        <v>1</v>
      </c>
      <c r="AC32" s="233">
        <v>1</v>
      </c>
      <c r="AZ32" s="233">
        <v>1</v>
      </c>
      <c r="BA32" s="233">
        <f>IF(AZ32=1,G32,0)</f>
        <v>0</v>
      </c>
      <c r="BB32" s="233">
        <f>IF(AZ32=2,G32,0)</f>
        <v>0</v>
      </c>
      <c r="BC32" s="233">
        <f>IF(AZ32=3,G32,0)</f>
        <v>0</v>
      </c>
      <c r="BD32" s="233">
        <f>IF(AZ32=4,G32,0)</f>
        <v>0</v>
      </c>
      <c r="BE32" s="233">
        <f>IF(AZ32=5,G32,0)</f>
        <v>0</v>
      </c>
      <c r="CA32" s="258">
        <v>1</v>
      </c>
      <c r="CB32" s="258">
        <v>1</v>
      </c>
    </row>
    <row r="33" spans="1:80">
      <c r="A33" s="267"/>
      <c r="B33" s="270"/>
      <c r="C33" s="335" t="s">
        <v>1727</v>
      </c>
      <c r="D33" s="336"/>
      <c r="E33" s="271">
        <v>46.8</v>
      </c>
      <c r="F33" s="272"/>
      <c r="G33" s="273"/>
      <c r="H33" s="274"/>
      <c r="I33" s="268"/>
      <c r="J33" s="275"/>
      <c r="K33" s="268"/>
      <c r="M33" s="269" t="s">
        <v>1727</v>
      </c>
      <c r="O33" s="258"/>
    </row>
    <row r="34" spans="1:80">
      <c r="A34" s="267"/>
      <c r="B34" s="270"/>
      <c r="C34" s="335" t="s">
        <v>1728</v>
      </c>
      <c r="D34" s="336"/>
      <c r="E34" s="271">
        <v>1.47</v>
      </c>
      <c r="F34" s="272"/>
      <c r="G34" s="273"/>
      <c r="H34" s="274"/>
      <c r="I34" s="268"/>
      <c r="J34" s="275"/>
      <c r="K34" s="268"/>
      <c r="M34" s="269" t="s">
        <v>1728</v>
      </c>
      <c r="O34" s="258"/>
    </row>
    <row r="35" spans="1:80">
      <c r="A35" s="267"/>
      <c r="B35" s="270"/>
      <c r="C35" s="335" t="s">
        <v>1729</v>
      </c>
      <c r="D35" s="336"/>
      <c r="E35" s="271">
        <v>-0.4294</v>
      </c>
      <c r="F35" s="272"/>
      <c r="G35" s="273"/>
      <c r="H35" s="274"/>
      <c r="I35" s="268"/>
      <c r="J35" s="275"/>
      <c r="K35" s="268"/>
      <c r="M35" s="269" t="s">
        <v>1729</v>
      </c>
      <c r="O35" s="258"/>
    </row>
    <row r="36" spans="1:80">
      <c r="A36" s="267"/>
      <c r="B36" s="270"/>
      <c r="C36" s="335" t="s">
        <v>1730</v>
      </c>
      <c r="D36" s="336"/>
      <c r="E36" s="271">
        <v>94.024000000000001</v>
      </c>
      <c r="F36" s="272"/>
      <c r="G36" s="273"/>
      <c r="H36" s="274"/>
      <c r="I36" s="268"/>
      <c r="J36" s="275"/>
      <c r="K36" s="268"/>
      <c r="M36" s="269" t="s">
        <v>1730</v>
      </c>
      <c r="O36" s="258"/>
    </row>
    <row r="37" spans="1:80">
      <c r="A37" s="267"/>
      <c r="B37" s="270"/>
      <c r="C37" s="335" t="s">
        <v>1731</v>
      </c>
      <c r="D37" s="336"/>
      <c r="E37" s="271">
        <v>-24.729600000000001</v>
      </c>
      <c r="F37" s="272"/>
      <c r="G37" s="273"/>
      <c r="H37" s="274"/>
      <c r="I37" s="268"/>
      <c r="J37" s="275"/>
      <c r="K37" s="268"/>
      <c r="M37" s="269" t="s">
        <v>1731</v>
      </c>
      <c r="O37" s="258"/>
    </row>
    <row r="38" spans="1:80">
      <c r="A38" s="267"/>
      <c r="B38" s="270"/>
      <c r="C38" s="335" t="s">
        <v>1732</v>
      </c>
      <c r="D38" s="336"/>
      <c r="E38" s="271">
        <v>-20.832000000000001</v>
      </c>
      <c r="F38" s="272"/>
      <c r="G38" s="273"/>
      <c r="H38" s="274"/>
      <c r="I38" s="268"/>
      <c r="J38" s="275"/>
      <c r="K38" s="268"/>
      <c r="M38" s="269" t="s">
        <v>1732</v>
      </c>
      <c r="O38" s="258"/>
    </row>
    <row r="39" spans="1:80">
      <c r="A39" s="259">
        <v>13</v>
      </c>
      <c r="B39" s="260" t="s">
        <v>1642</v>
      </c>
      <c r="C39" s="261" t="s">
        <v>1643</v>
      </c>
      <c r="D39" s="262" t="s">
        <v>157</v>
      </c>
      <c r="E39" s="263">
        <v>34.32</v>
      </c>
      <c r="F39" s="263"/>
      <c r="G39" s="264">
        <f>E39*F39</f>
        <v>0</v>
      </c>
      <c r="H39" s="265">
        <v>0</v>
      </c>
      <c r="I39" s="266">
        <f>E39*H39</f>
        <v>0</v>
      </c>
      <c r="J39" s="265">
        <v>0</v>
      </c>
      <c r="K39" s="266">
        <f>E39*J39</f>
        <v>0</v>
      </c>
      <c r="O39" s="258">
        <v>2</v>
      </c>
      <c r="AA39" s="233">
        <v>1</v>
      </c>
      <c r="AB39" s="233">
        <v>1</v>
      </c>
      <c r="AC39" s="233">
        <v>1</v>
      </c>
      <c r="AZ39" s="233">
        <v>1</v>
      </c>
      <c r="BA39" s="233">
        <f>IF(AZ39=1,G39,0)</f>
        <v>0</v>
      </c>
      <c r="BB39" s="233">
        <f>IF(AZ39=2,G39,0)</f>
        <v>0</v>
      </c>
      <c r="BC39" s="233">
        <f>IF(AZ39=3,G39,0)</f>
        <v>0</v>
      </c>
      <c r="BD39" s="233">
        <f>IF(AZ39=4,G39,0)</f>
        <v>0</v>
      </c>
      <c r="BE39" s="233">
        <f>IF(AZ39=5,G39,0)</f>
        <v>0</v>
      </c>
      <c r="CA39" s="258">
        <v>1</v>
      </c>
      <c r="CB39" s="258">
        <v>1</v>
      </c>
    </row>
    <row r="40" spans="1:80">
      <c r="A40" s="267"/>
      <c r="B40" s="270"/>
      <c r="C40" s="335" t="s">
        <v>1733</v>
      </c>
      <c r="D40" s="336"/>
      <c r="E40" s="271">
        <v>34.32</v>
      </c>
      <c r="F40" s="272"/>
      <c r="G40" s="273"/>
      <c r="H40" s="274"/>
      <c r="I40" s="268"/>
      <c r="J40" s="275"/>
      <c r="K40" s="268"/>
      <c r="M40" s="269" t="s">
        <v>1733</v>
      </c>
      <c r="O40" s="258"/>
    </row>
    <row r="41" spans="1:80">
      <c r="A41" s="259">
        <v>14</v>
      </c>
      <c r="B41" s="260" t="s">
        <v>1647</v>
      </c>
      <c r="C41" s="261" t="s">
        <v>1648</v>
      </c>
      <c r="D41" s="262" t="s">
        <v>157</v>
      </c>
      <c r="E41" s="263">
        <v>47.828800000000001</v>
      </c>
      <c r="F41" s="263"/>
      <c r="G41" s="264">
        <f>E41*F41</f>
        <v>0</v>
      </c>
      <c r="H41" s="265">
        <v>0</v>
      </c>
      <c r="I41" s="266">
        <f>E41*H41</f>
        <v>0</v>
      </c>
      <c r="J41" s="265">
        <v>0</v>
      </c>
      <c r="K41" s="266">
        <f>E41*J41</f>
        <v>0</v>
      </c>
      <c r="O41" s="258">
        <v>2</v>
      </c>
      <c r="AA41" s="233">
        <v>1</v>
      </c>
      <c r="AB41" s="233">
        <v>1</v>
      </c>
      <c r="AC41" s="233">
        <v>1</v>
      </c>
      <c r="AZ41" s="233">
        <v>1</v>
      </c>
      <c r="BA41" s="233">
        <f>IF(AZ41=1,G41,0)</f>
        <v>0</v>
      </c>
      <c r="BB41" s="233">
        <f>IF(AZ41=2,G41,0)</f>
        <v>0</v>
      </c>
      <c r="BC41" s="233">
        <f>IF(AZ41=3,G41,0)</f>
        <v>0</v>
      </c>
      <c r="BD41" s="233">
        <f>IF(AZ41=4,G41,0)</f>
        <v>0</v>
      </c>
      <c r="BE41" s="233">
        <f>IF(AZ41=5,G41,0)</f>
        <v>0</v>
      </c>
      <c r="CA41" s="258">
        <v>1</v>
      </c>
      <c r="CB41" s="258">
        <v>1</v>
      </c>
    </row>
    <row r="42" spans="1:80">
      <c r="A42" s="267"/>
      <c r="B42" s="270"/>
      <c r="C42" s="335" t="s">
        <v>399</v>
      </c>
      <c r="D42" s="336"/>
      <c r="E42" s="271">
        <v>0</v>
      </c>
      <c r="F42" s="272"/>
      <c r="G42" s="273"/>
      <c r="H42" s="274"/>
      <c r="I42" s="268"/>
      <c r="J42" s="275"/>
      <c r="K42" s="268"/>
      <c r="M42" s="269">
        <v>0</v>
      </c>
      <c r="O42" s="258"/>
    </row>
    <row r="43" spans="1:80">
      <c r="A43" s="267"/>
      <c r="B43" s="270"/>
      <c r="C43" s="335" t="s">
        <v>1724</v>
      </c>
      <c r="D43" s="336"/>
      <c r="E43" s="271" t="s">
        <v>2</v>
      </c>
      <c r="F43" s="272"/>
      <c r="G43" s="273"/>
      <c r="H43" s="274"/>
      <c r="I43" s="268"/>
      <c r="J43" s="275"/>
      <c r="K43" s="268"/>
      <c r="M43" s="269"/>
      <c r="O43" s="258"/>
    </row>
    <row r="44" spans="1:80">
      <c r="A44" s="259">
        <v>15</v>
      </c>
      <c r="B44" s="260" t="s">
        <v>1734</v>
      </c>
      <c r="C44" s="261" t="s">
        <v>1735</v>
      </c>
      <c r="D44" s="262" t="s">
        <v>181</v>
      </c>
      <c r="E44" s="263">
        <v>58.4679</v>
      </c>
      <c r="F44" s="263"/>
      <c r="G44" s="264">
        <f>E44*F44</f>
        <v>0</v>
      </c>
      <c r="H44" s="265">
        <v>1</v>
      </c>
      <c r="I44" s="266">
        <f>E44*H44</f>
        <v>58.4679</v>
      </c>
      <c r="J44" s="265"/>
      <c r="K44" s="266">
        <f>E44*J44</f>
        <v>0</v>
      </c>
      <c r="O44" s="258">
        <v>2</v>
      </c>
      <c r="AA44" s="233">
        <v>3</v>
      </c>
      <c r="AB44" s="233">
        <v>0</v>
      </c>
      <c r="AC44" s="233">
        <v>583312034</v>
      </c>
      <c r="AZ44" s="233">
        <v>1</v>
      </c>
      <c r="BA44" s="233">
        <f>IF(AZ44=1,G44,0)</f>
        <v>0</v>
      </c>
      <c r="BB44" s="233">
        <f>IF(AZ44=2,G44,0)</f>
        <v>0</v>
      </c>
      <c r="BC44" s="233">
        <f>IF(AZ44=3,G44,0)</f>
        <v>0</v>
      </c>
      <c r="BD44" s="233">
        <f>IF(AZ44=4,G44,0)</f>
        <v>0</v>
      </c>
      <c r="BE44" s="233">
        <f>IF(AZ44=5,G44,0)</f>
        <v>0</v>
      </c>
      <c r="CA44" s="258">
        <v>3</v>
      </c>
      <c r="CB44" s="258">
        <v>0</v>
      </c>
    </row>
    <row r="45" spans="1:80">
      <c r="A45" s="267"/>
      <c r="B45" s="270"/>
      <c r="C45" s="335" t="s">
        <v>1736</v>
      </c>
      <c r="D45" s="336"/>
      <c r="E45" s="271">
        <v>61.776000000000003</v>
      </c>
      <c r="F45" s="272"/>
      <c r="G45" s="273"/>
      <c r="H45" s="274"/>
      <c r="I45" s="268"/>
      <c r="J45" s="275"/>
      <c r="K45" s="268"/>
      <c r="M45" s="269" t="s">
        <v>1736</v>
      </c>
      <c r="O45" s="258"/>
    </row>
    <row r="46" spans="1:80">
      <c r="A46" s="267"/>
      <c r="B46" s="270"/>
      <c r="C46" s="335" t="s">
        <v>1737</v>
      </c>
      <c r="D46" s="336"/>
      <c r="E46" s="271">
        <v>-3.3081</v>
      </c>
      <c r="F46" s="272"/>
      <c r="G46" s="273"/>
      <c r="H46" s="274"/>
      <c r="I46" s="268"/>
      <c r="J46" s="275"/>
      <c r="K46" s="268"/>
      <c r="M46" s="269" t="s">
        <v>1737</v>
      </c>
      <c r="O46" s="258"/>
    </row>
    <row r="47" spans="1:80">
      <c r="A47" s="259">
        <v>16</v>
      </c>
      <c r="B47" s="260" t="s">
        <v>1738</v>
      </c>
      <c r="C47" s="261" t="s">
        <v>1739</v>
      </c>
      <c r="D47" s="262" t="s">
        <v>181</v>
      </c>
      <c r="E47" s="263">
        <v>87.232299999999995</v>
      </c>
      <c r="F47" s="263"/>
      <c r="G47" s="264">
        <f>E47*F47</f>
        <v>0</v>
      </c>
      <c r="H47" s="265">
        <v>1</v>
      </c>
      <c r="I47" s="266">
        <f>E47*H47</f>
        <v>87.232299999999995</v>
      </c>
      <c r="J47" s="265"/>
      <c r="K47" s="266">
        <f>E47*J47</f>
        <v>0</v>
      </c>
      <c r="O47" s="258">
        <v>2</v>
      </c>
      <c r="AA47" s="233">
        <v>3</v>
      </c>
      <c r="AB47" s="233">
        <v>0</v>
      </c>
      <c r="AC47" s="233">
        <v>583315074</v>
      </c>
      <c r="AZ47" s="233">
        <v>1</v>
      </c>
      <c r="BA47" s="233">
        <f>IF(AZ47=1,G47,0)</f>
        <v>0</v>
      </c>
      <c r="BB47" s="233">
        <f>IF(AZ47=2,G47,0)</f>
        <v>0</v>
      </c>
      <c r="BC47" s="233">
        <f>IF(AZ47=3,G47,0)</f>
        <v>0</v>
      </c>
      <c r="BD47" s="233">
        <f>IF(AZ47=4,G47,0)</f>
        <v>0</v>
      </c>
      <c r="BE47" s="233">
        <f>IF(AZ47=5,G47,0)</f>
        <v>0</v>
      </c>
      <c r="CA47" s="258">
        <v>3</v>
      </c>
      <c r="CB47" s="258">
        <v>0</v>
      </c>
    </row>
    <row r="48" spans="1:80">
      <c r="A48" s="267"/>
      <c r="B48" s="270"/>
      <c r="C48" s="335" t="s">
        <v>1740</v>
      </c>
      <c r="D48" s="336"/>
      <c r="E48" s="271">
        <v>169.2432</v>
      </c>
      <c r="F48" s="272"/>
      <c r="G48" s="273"/>
      <c r="H48" s="274"/>
      <c r="I48" s="268"/>
      <c r="J48" s="275"/>
      <c r="K48" s="268"/>
      <c r="M48" s="269" t="s">
        <v>1740</v>
      </c>
      <c r="O48" s="258"/>
    </row>
    <row r="49" spans="1:80">
      <c r="A49" s="267"/>
      <c r="B49" s="270"/>
      <c r="C49" s="335" t="s">
        <v>1741</v>
      </c>
      <c r="D49" s="336"/>
      <c r="E49" s="271">
        <v>0</v>
      </c>
      <c r="F49" s="272"/>
      <c r="G49" s="273"/>
      <c r="H49" s="274"/>
      <c r="I49" s="268"/>
      <c r="J49" s="275"/>
      <c r="K49" s="268"/>
      <c r="M49" s="269" t="s">
        <v>1741</v>
      </c>
      <c r="O49" s="258"/>
    </row>
    <row r="50" spans="1:80">
      <c r="A50" s="267"/>
      <c r="B50" s="270"/>
      <c r="C50" s="335" t="s">
        <v>1742</v>
      </c>
      <c r="D50" s="336"/>
      <c r="E50" s="271">
        <v>-44.513300000000001</v>
      </c>
      <c r="F50" s="272"/>
      <c r="G50" s="273"/>
      <c r="H50" s="274"/>
      <c r="I50" s="268"/>
      <c r="J50" s="275"/>
      <c r="K50" s="268"/>
      <c r="M50" s="269" t="s">
        <v>1742</v>
      </c>
      <c r="O50" s="258"/>
    </row>
    <row r="51" spans="1:80">
      <c r="A51" s="267"/>
      <c r="B51" s="270"/>
      <c r="C51" s="335" t="s">
        <v>1743</v>
      </c>
      <c r="D51" s="336"/>
      <c r="E51" s="271">
        <v>-37.497599999999998</v>
      </c>
      <c r="F51" s="272"/>
      <c r="G51" s="273"/>
      <c r="H51" s="274"/>
      <c r="I51" s="268"/>
      <c r="J51" s="275"/>
      <c r="K51" s="268"/>
      <c r="M51" s="269" t="s">
        <v>1743</v>
      </c>
      <c r="O51" s="258"/>
    </row>
    <row r="52" spans="1:80">
      <c r="A52" s="276"/>
      <c r="B52" s="277" t="s">
        <v>103</v>
      </c>
      <c r="C52" s="278" t="s">
        <v>154</v>
      </c>
      <c r="D52" s="279"/>
      <c r="E52" s="280"/>
      <c r="F52" s="281"/>
      <c r="G52" s="282">
        <f>SUM(G7:G51)</f>
        <v>0</v>
      </c>
      <c r="H52" s="283"/>
      <c r="I52" s="284">
        <f>SUM(I7:I51)</f>
        <v>145.89054729999998</v>
      </c>
      <c r="J52" s="283"/>
      <c r="K52" s="284">
        <f>SUM(K7:K51)</f>
        <v>0</v>
      </c>
      <c r="O52" s="258">
        <v>4</v>
      </c>
      <c r="BA52" s="285">
        <f>SUM(BA7:BA51)</f>
        <v>0</v>
      </c>
      <c r="BB52" s="285">
        <f>SUM(BB7:BB51)</f>
        <v>0</v>
      </c>
      <c r="BC52" s="285">
        <f>SUM(BC7:BC51)</f>
        <v>0</v>
      </c>
      <c r="BD52" s="285">
        <f>SUM(BD7:BD51)</f>
        <v>0</v>
      </c>
      <c r="BE52" s="285">
        <f>SUM(BE7:BE51)</f>
        <v>0</v>
      </c>
    </row>
    <row r="53" spans="1:80">
      <c r="A53" s="248" t="s">
        <v>100</v>
      </c>
      <c r="B53" s="249" t="s">
        <v>1744</v>
      </c>
      <c r="C53" s="250" t="s">
        <v>1745</v>
      </c>
      <c r="D53" s="251"/>
      <c r="E53" s="252"/>
      <c r="F53" s="252"/>
      <c r="G53" s="253"/>
      <c r="H53" s="254"/>
      <c r="I53" s="255"/>
      <c r="J53" s="256"/>
      <c r="K53" s="257"/>
      <c r="O53" s="258">
        <v>1</v>
      </c>
    </row>
    <row r="54" spans="1:80">
      <c r="A54" s="259">
        <v>17</v>
      </c>
      <c r="B54" s="260" t="s">
        <v>1747</v>
      </c>
      <c r="C54" s="261" t="s">
        <v>1748</v>
      </c>
      <c r="D54" s="262" t="s">
        <v>201</v>
      </c>
      <c r="E54" s="263">
        <v>23</v>
      </c>
      <c r="F54" s="263"/>
      <c r="G54" s="264">
        <f>E54*F54</f>
        <v>0</v>
      </c>
      <c r="H54" s="265">
        <v>8.6899999999999998E-3</v>
      </c>
      <c r="I54" s="266">
        <f>E54*H54</f>
        <v>0.19986999999999999</v>
      </c>
      <c r="J54" s="265">
        <v>0</v>
      </c>
      <c r="K54" s="266">
        <f>E54*J54</f>
        <v>0</v>
      </c>
      <c r="O54" s="258">
        <v>2</v>
      </c>
      <c r="AA54" s="233">
        <v>1</v>
      </c>
      <c r="AB54" s="233">
        <v>1</v>
      </c>
      <c r="AC54" s="233">
        <v>1</v>
      </c>
      <c r="AZ54" s="233">
        <v>1</v>
      </c>
      <c r="BA54" s="233">
        <f>IF(AZ54=1,G54,0)</f>
        <v>0</v>
      </c>
      <c r="BB54" s="233">
        <f>IF(AZ54=2,G54,0)</f>
        <v>0</v>
      </c>
      <c r="BC54" s="233">
        <f>IF(AZ54=3,G54,0)</f>
        <v>0</v>
      </c>
      <c r="BD54" s="233">
        <f>IF(AZ54=4,G54,0)</f>
        <v>0</v>
      </c>
      <c r="BE54" s="233">
        <f>IF(AZ54=5,G54,0)</f>
        <v>0</v>
      </c>
      <c r="CA54" s="258">
        <v>1</v>
      </c>
      <c r="CB54" s="258">
        <v>1</v>
      </c>
    </row>
    <row r="55" spans="1:80">
      <c r="A55" s="267"/>
      <c r="B55" s="270"/>
      <c r="C55" s="335" t="s">
        <v>1749</v>
      </c>
      <c r="D55" s="336"/>
      <c r="E55" s="271">
        <v>23</v>
      </c>
      <c r="F55" s="272"/>
      <c r="G55" s="273"/>
      <c r="H55" s="274"/>
      <c r="I55" s="268"/>
      <c r="J55" s="275"/>
      <c r="K55" s="268"/>
      <c r="M55" s="269" t="s">
        <v>1749</v>
      </c>
      <c r="O55" s="258"/>
    </row>
    <row r="56" spans="1:80">
      <c r="A56" s="259">
        <v>18</v>
      </c>
      <c r="B56" s="260" t="s">
        <v>1750</v>
      </c>
      <c r="C56" s="261" t="s">
        <v>1751</v>
      </c>
      <c r="D56" s="262" t="s">
        <v>229</v>
      </c>
      <c r="E56" s="263">
        <v>8</v>
      </c>
      <c r="F56" s="263"/>
      <c r="G56" s="264">
        <f>E56*F56</f>
        <v>0</v>
      </c>
      <c r="H56" s="265">
        <v>0</v>
      </c>
      <c r="I56" s="266">
        <f>E56*H56</f>
        <v>0</v>
      </c>
      <c r="J56" s="265"/>
      <c r="K56" s="266">
        <f>E56*J56</f>
        <v>0</v>
      </c>
      <c r="O56" s="258">
        <v>2</v>
      </c>
      <c r="AA56" s="233">
        <v>12</v>
      </c>
      <c r="AB56" s="233">
        <v>0</v>
      </c>
      <c r="AC56" s="233">
        <v>94</v>
      </c>
      <c r="AZ56" s="233">
        <v>1</v>
      </c>
      <c r="BA56" s="233">
        <f>IF(AZ56=1,G56,0)</f>
        <v>0</v>
      </c>
      <c r="BB56" s="233">
        <f>IF(AZ56=2,G56,0)</f>
        <v>0</v>
      </c>
      <c r="BC56" s="233">
        <f>IF(AZ56=3,G56,0)</f>
        <v>0</v>
      </c>
      <c r="BD56" s="233">
        <f>IF(AZ56=4,G56,0)</f>
        <v>0</v>
      </c>
      <c r="BE56" s="233">
        <f>IF(AZ56=5,G56,0)</f>
        <v>0</v>
      </c>
      <c r="CA56" s="258">
        <v>12</v>
      </c>
      <c r="CB56" s="258">
        <v>0</v>
      </c>
    </row>
    <row r="57" spans="1:80">
      <c r="A57" s="267"/>
      <c r="B57" s="270"/>
      <c r="C57" s="335" t="s">
        <v>1752</v>
      </c>
      <c r="D57" s="336"/>
      <c r="E57" s="271">
        <v>8</v>
      </c>
      <c r="F57" s="272"/>
      <c r="G57" s="273"/>
      <c r="H57" s="274"/>
      <c r="I57" s="268"/>
      <c r="J57" s="275"/>
      <c r="K57" s="268"/>
      <c r="M57" s="269" t="s">
        <v>1752</v>
      </c>
      <c r="O57" s="258"/>
    </row>
    <row r="58" spans="1:80">
      <c r="A58" s="276"/>
      <c r="B58" s="277" t="s">
        <v>103</v>
      </c>
      <c r="C58" s="278" t="s">
        <v>1746</v>
      </c>
      <c r="D58" s="279"/>
      <c r="E58" s="280"/>
      <c r="F58" s="281"/>
      <c r="G58" s="282">
        <f>SUM(G53:G57)</f>
        <v>0</v>
      </c>
      <c r="H58" s="283"/>
      <c r="I58" s="284">
        <f>SUM(I53:I57)</f>
        <v>0.19986999999999999</v>
      </c>
      <c r="J58" s="283"/>
      <c r="K58" s="284">
        <f>SUM(K53:K57)</f>
        <v>0</v>
      </c>
      <c r="O58" s="258">
        <v>4</v>
      </c>
      <c r="BA58" s="285">
        <f>SUM(BA53:BA57)</f>
        <v>0</v>
      </c>
      <c r="BB58" s="285">
        <f>SUM(BB53:BB57)</f>
        <v>0</v>
      </c>
      <c r="BC58" s="285">
        <f>SUM(BC53:BC57)</f>
        <v>0</v>
      </c>
      <c r="BD58" s="285">
        <f>SUM(BD53:BD57)</f>
        <v>0</v>
      </c>
      <c r="BE58" s="285">
        <f>SUM(BE53:BE57)</f>
        <v>0</v>
      </c>
    </row>
    <row r="59" spans="1:80">
      <c r="A59" s="248" t="s">
        <v>100</v>
      </c>
      <c r="B59" s="249" t="s">
        <v>1753</v>
      </c>
      <c r="C59" s="250" t="s">
        <v>1754</v>
      </c>
      <c r="D59" s="251"/>
      <c r="E59" s="252"/>
      <c r="F59" s="252"/>
      <c r="G59" s="253"/>
      <c r="H59" s="254"/>
      <c r="I59" s="255"/>
      <c r="J59" s="256"/>
      <c r="K59" s="257"/>
      <c r="O59" s="258">
        <v>1</v>
      </c>
    </row>
    <row r="60" spans="1:80">
      <c r="A60" s="259">
        <v>19</v>
      </c>
      <c r="B60" s="260" t="s">
        <v>1756</v>
      </c>
      <c r="C60" s="261" t="s">
        <v>1757</v>
      </c>
      <c r="D60" s="262" t="s">
        <v>229</v>
      </c>
      <c r="E60" s="263">
        <v>44</v>
      </c>
      <c r="F60" s="263"/>
      <c r="G60" s="264">
        <f>E60*F60</f>
        <v>0</v>
      </c>
      <c r="H60" s="265">
        <v>0</v>
      </c>
      <c r="I60" s="266">
        <f>E60*H60</f>
        <v>0</v>
      </c>
      <c r="J60" s="265">
        <v>0</v>
      </c>
      <c r="K60" s="266">
        <f>E60*J60</f>
        <v>0</v>
      </c>
      <c r="O60" s="258">
        <v>2</v>
      </c>
      <c r="AA60" s="233">
        <v>1</v>
      </c>
      <c r="AB60" s="233">
        <v>1</v>
      </c>
      <c r="AC60" s="233">
        <v>1</v>
      </c>
      <c r="AZ60" s="233">
        <v>1</v>
      </c>
      <c r="BA60" s="233">
        <f>IF(AZ60=1,G60,0)</f>
        <v>0</v>
      </c>
      <c r="BB60" s="233">
        <f>IF(AZ60=2,G60,0)</f>
        <v>0</v>
      </c>
      <c r="BC60" s="233">
        <f>IF(AZ60=3,G60,0)</f>
        <v>0</v>
      </c>
      <c r="BD60" s="233">
        <f>IF(AZ60=4,G60,0)</f>
        <v>0</v>
      </c>
      <c r="BE60" s="233">
        <f>IF(AZ60=5,G60,0)</f>
        <v>0</v>
      </c>
      <c r="CA60" s="258">
        <v>1</v>
      </c>
      <c r="CB60" s="258">
        <v>1</v>
      </c>
    </row>
    <row r="61" spans="1:80" ht="21">
      <c r="A61" s="267"/>
      <c r="B61" s="270"/>
      <c r="C61" s="335" t="s">
        <v>1758</v>
      </c>
      <c r="D61" s="336"/>
      <c r="E61" s="271">
        <v>24</v>
      </c>
      <c r="F61" s="272"/>
      <c r="G61" s="273"/>
      <c r="H61" s="274"/>
      <c r="I61" s="268"/>
      <c r="J61" s="275"/>
      <c r="K61" s="268"/>
      <c r="M61" s="269" t="s">
        <v>1758</v>
      </c>
      <c r="O61" s="258"/>
    </row>
    <row r="62" spans="1:80">
      <c r="A62" s="267"/>
      <c r="B62" s="270"/>
      <c r="C62" s="335" t="s">
        <v>1759</v>
      </c>
      <c r="D62" s="336"/>
      <c r="E62" s="271">
        <v>20</v>
      </c>
      <c r="F62" s="272"/>
      <c r="G62" s="273"/>
      <c r="H62" s="274"/>
      <c r="I62" s="268"/>
      <c r="J62" s="275"/>
      <c r="K62" s="268"/>
      <c r="M62" s="269" t="s">
        <v>1759</v>
      </c>
      <c r="O62" s="258"/>
    </row>
    <row r="63" spans="1:80">
      <c r="A63" s="259">
        <v>20</v>
      </c>
      <c r="B63" s="260" t="s">
        <v>1760</v>
      </c>
      <c r="C63" s="261" t="s">
        <v>1761</v>
      </c>
      <c r="D63" s="262" t="s">
        <v>172</v>
      </c>
      <c r="E63" s="263">
        <v>157.82400000000001</v>
      </c>
      <c r="F63" s="263"/>
      <c r="G63" s="264">
        <f>E63*F63</f>
        <v>0</v>
      </c>
      <c r="H63" s="265">
        <v>4.0000000000000003E-5</v>
      </c>
      <c r="I63" s="266">
        <f>E63*H63</f>
        <v>6.3129600000000011E-3</v>
      </c>
      <c r="J63" s="265">
        <v>0</v>
      </c>
      <c r="K63" s="266">
        <f>E63*J63</f>
        <v>0</v>
      </c>
      <c r="O63" s="258">
        <v>2</v>
      </c>
      <c r="AA63" s="233">
        <v>1</v>
      </c>
      <c r="AB63" s="233">
        <v>1</v>
      </c>
      <c r="AC63" s="233">
        <v>1</v>
      </c>
      <c r="AZ63" s="233">
        <v>1</v>
      </c>
      <c r="BA63" s="233">
        <f>IF(AZ63=1,G63,0)</f>
        <v>0</v>
      </c>
      <c r="BB63" s="233">
        <f>IF(AZ63=2,G63,0)</f>
        <v>0</v>
      </c>
      <c r="BC63" s="233">
        <f>IF(AZ63=3,G63,0)</f>
        <v>0</v>
      </c>
      <c r="BD63" s="233">
        <f>IF(AZ63=4,G63,0)</f>
        <v>0</v>
      </c>
      <c r="BE63" s="233">
        <f>IF(AZ63=5,G63,0)</f>
        <v>0</v>
      </c>
      <c r="CA63" s="258">
        <v>1</v>
      </c>
      <c r="CB63" s="258">
        <v>1</v>
      </c>
    </row>
    <row r="64" spans="1:80">
      <c r="A64" s="267"/>
      <c r="B64" s="270"/>
      <c r="C64" s="335" t="s">
        <v>1762</v>
      </c>
      <c r="D64" s="336"/>
      <c r="E64" s="271">
        <v>61.823999999999998</v>
      </c>
      <c r="F64" s="272"/>
      <c r="G64" s="273"/>
      <c r="H64" s="274"/>
      <c r="I64" s="268"/>
      <c r="J64" s="275"/>
      <c r="K64" s="268"/>
      <c r="M64" s="269" t="s">
        <v>1762</v>
      </c>
      <c r="O64" s="258"/>
    </row>
    <row r="65" spans="1:80">
      <c r="A65" s="267"/>
      <c r="B65" s="270"/>
      <c r="C65" s="335" t="s">
        <v>1763</v>
      </c>
      <c r="D65" s="336"/>
      <c r="E65" s="271">
        <v>14.72</v>
      </c>
      <c r="F65" s="272"/>
      <c r="G65" s="273"/>
      <c r="H65" s="274"/>
      <c r="I65" s="268"/>
      <c r="J65" s="275"/>
      <c r="K65" s="268"/>
      <c r="M65" s="269" t="s">
        <v>1763</v>
      </c>
      <c r="O65" s="258"/>
    </row>
    <row r="66" spans="1:80">
      <c r="A66" s="267"/>
      <c r="B66" s="270"/>
      <c r="C66" s="335" t="s">
        <v>1764</v>
      </c>
      <c r="D66" s="336"/>
      <c r="E66" s="271">
        <v>8.4</v>
      </c>
      <c r="F66" s="272"/>
      <c r="G66" s="273"/>
      <c r="H66" s="274"/>
      <c r="I66" s="268"/>
      <c r="J66" s="275"/>
      <c r="K66" s="268"/>
      <c r="M66" s="269" t="s">
        <v>1764</v>
      </c>
      <c r="O66" s="258"/>
    </row>
    <row r="67" spans="1:80">
      <c r="A67" s="267"/>
      <c r="B67" s="270"/>
      <c r="C67" s="335" t="s">
        <v>1765</v>
      </c>
      <c r="D67" s="336"/>
      <c r="E67" s="271">
        <v>52.08</v>
      </c>
      <c r="F67" s="272"/>
      <c r="G67" s="273"/>
      <c r="H67" s="274"/>
      <c r="I67" s="268"/>
      <c r="J67" s="275"/>
      <c r="K67" s="268"/>
      <c r="M67" s="269" t="s">
        <v>1765</v>
      </c>
      <c r="O67" s="258"/>
    </row>
    <row r="68" spans="1:80">
      <c r="A68" s="267"/>
      <c r="B68" s="270"/>
      <c r="C68" s="335" t="s">
        <v>1766</v>
      </c>
      <c r="D68" s="336"/>
      <c r="E68" s="271">
        <v>12.4</v>
      </c>
      <c r="F68" s="272"/>
      <c r="G68" s="273"/>
      <c r="H68" s="274"/>
      <c r="I68" s="268"/>
      <c r="J68" s="275"/>
      <c r="K68" s="268"/>
      <c r="M68" s="269" t="s">
        <v>1766</v>
      </c>
      <c r="O68" s="258"/>
    </row>
    <row r="69" spans="1:80">
      <c r="A69" s="267"/>
      <c r="B69" s="270"/>
      <c r="C69" s="335" t="s">
        <v>1764</v>
      </c>
      <c r="D69" s="336"/>
      <c r="E69" s="271">
        <v>8.4</v>
      </c>
      <c r="F69" s="272"/>
      <c r="G69" s="273"/>
      <c r="H69" s="274"/>
      <c r="I69" s="268"/>
      <c r="J69" s="275"/>
      <c r="K69" s="268"/>
      <c r="M69" s="269" t="s">
        <v>1764</v>
      </c>
      <c r="O69" s="258"/>
    </row>
    <row r="70" spans="1:80" ht="20.399999999999999">
      <c r="A70" s="259">
        <v>21</v>
      </c>
      <c r="B70" s="260" t="s">
        <v>170</v>
      </c>
      <c r="C70" s="261" t="s">
        <v>1767</v>
      </c>
      <c r="D70" s="262" t="s">
        <v>172</v>
      </c>
      <c r="E70" s="263">
        <v>26.84</v>
      </c>
      <c r="F70" s="263"/>
      <c r="G70" s="264">
        <f>E70*F70</f>
        <v>0</v>
      </c>
      <c r="H70" s="265">
        <v>0</v>
      </c>
      <c r="I70" s="266">
        <f>E70*H70</f>
        <v>0</v>
      </c>
      <c r="J70" s="265">
        <v>0</v>
      </c>
      <c r="K70" s="266">
        <f>E70*J70</f>
        <v>0</v>
      </c>
      <c r="O70" s="258">
        <v>2</v>
      </c>
      <c r="AA70" s="233">
        <v>1</v>
      </c>
      <c r="AB70" s="233">
        <v>1</v>
      </c>
      <c r="AC70" s="233">
        <v>1</v>
      </c>
      <c r="AZ70" s="233">
        <v>1</v>
      </c>
      <c r="BA70" s="233">
        <f>IF(AZ70=1,G70,0)</f>
        <v>0</v>
      </c>
      <c r="BB70" s="233">
        <f>IF(AZ70=2,G70,0)</f>
        <v>0</v>
      </c>
      <c r="BC70" s="233">
        <f>IF(AZ70=3,G70,0)</f>
        <v>0</v>
      </c>
      <c r="BD70" s="233">
        <f>IF(AZ70=4,G70,0)</f>
        <v>0</v>
      </c>
      <c r="BE70" s="233">
        <f>IF(AZ70=5,G70,0)</f>
        <v>0</v>
      </c>
      <c r="CA70" s="258">
        <v>1</v>
      </c>
      <c r="CB70" s="258">
        <v>1</v>
      </c>
    </row>
    <row r="71" spans="1:80">
      <c r="A71" s="267"/>
      <c r="B71" s="270"/>
      <c r="C71" s="335" t="s">
        <v>1768</v>
      </c>
      <c r="D71" s="336"/>
      <c r="E71" s="271">
        <v>0</v>
      </c>
      <c r="F71" s="272"/>
      <c r="G71" s="273"/>
      <c r="H71" s="274"/>
      <c r="I71" s="268"/>
      <c r="J71" s="275"/>
      <c r="K71" s="268"/>
      <c r="M71" s="269" t="s">
        <v>1768</v>
      </c>
      <c r="O71" s="258"/>
    </row>
    <row r="72" spans="1:80">
      <c r="A72" s="267"/>
      <c r="B72" s="270"/>
      <c r="C72" s="335" t="s">
        <v>1769</v>
      </c>
      <c r="D72" s="336"/>
      <c r="E72" s="271">
        <v>11.84</v>
      </c>
      <c r="F72" s="272"/>
      <c r="G72" s="273"/>
      <c r="H72" s="274"/>
      <c r="I72" s="268"/>
      <c r="J72" s="275"/>
      <c r="K72" s="268"/>
      <c r="M72" s="269" t="s">
        <v>1769</v>
      </c>
      <c r="O72" s="258"/>
    </row>
    <row r="73" spans="1:80">
      <c r="A73" s="267"/>
      <c r="B73" s="270"/>
      <c r="C73" s="335" t="s">
        <v>1770</v>
      </c>
      <c r="D73" s="336"/>
      <c r="E73" s="271">
        <v>15</v>
      </c>
      <c r="F73" s="272"/>
      <c r="G73" s="273"/>
      <c r="H73" s="274"/>
      <c r="I73" s="268"/>
      <c r="J73" s="275"/>
      <c r="K73" s="268"/>
      <c r="M73" s="269" t="s">
        <v>1770</v>
      </c>
      <c r="O73" s="258"/>
    </row>
    <row r="74" spans="1:80">
      <c r="A74" s="259">
        <v>22</v>
      </c>
      <c r="B74" s="260" t="s">
        <v>1771</v>
      </c>
      <c r="C74" s="261" t="s">
        <v>1772</v>
      </c>
      <c r="D74" s="262" t="s">
        <v>172</v>
      </c>
      <c r="E74" s="263">
        <v>91</v>
      </c>
      <c r="F74" s="263"/>
      <c r="G74" s="264">
        <f>E74*F74</f>
        <v>0</v>
      </c>
      <c r="H74" s="265">
        <v>0</v>
      </c>
      <c r="I74" s="266">
        <f>E74*H74</f>
        <v>0</v>
      </c>
      <c r="J74" s="265">
        <v>0</v>
      </c>
      <c r="K74" s="266">
        <f>E74*J74</f>
        <v>0</v>
      </c>
      <c r="O74" s="258">
        <v>2</v>
      </c>
      <c r="AA74" s="233">
        <v>1</v>
      </c>
      <c r="AB74" s="233">
        <v>1</v>
      </c>
      <c r="AC74" s="233">
        <v>1</v>
      </c>
      <c r="AZ74" s="233">
        <v>1</v>
      </c>
      <c r="BA74" s="233">
        <f>IF(AZ74=1,G74,0)</f>
        <v>0</v>
      </c>
      <c r="BB74" s="233">
        <f>IF(AZ74=2,G74,0)</f>
        <v>0</v>
      </c>
      <c r="BC74" s="233">
        <f>IF(AZ74=3,G74,0)</f>
        <v>0</v>
      </c>
      <c r="BD74" s="233">
        <f>IF(AZ74=4,G74,0)</f>
        <v>0</v>
      </c>
      <c r="BE74" s="233">
        <f>IF(AZ74=5,G74,0)</f>
        <v>0</v>
      </c>
      <c r="CA74" s="258">
        <v>1</v>
      </c>
      <c r="CB74" s="258">
        <v>1</v>
      </c>
    </row>
    <row r="75" spans="1:80">
      <c r="A75" s="267"/>
      <c r="B75" s="270"/>
      <c r="C75" s="335" t="s">
        <v>1773</v>
      </c>
      <c r="D75" s="336"/>
      <c r="E75" s="271">
        <v>42</v>
      </c>
      <c r="F75" s="272"/>
      <c r="G75" s="273"/>
      <c r="H75" s="274"/>
      <c r="I75" s="268"/>
      <c r="J75" s="275"/>
      <c r="K75" s="268"/>
      <c r="M75" s="269" t="s">
        <v>1773</v>
      </c>
      <c r="O75" s="258"/>
    </row>
    <row r="76" spans="1:80">
      <c r="A76" s="267"/>
      <c r="B76" s="270"/>
      <c r="C76" s="335" t="s">
        <v>1774</v>
      </c>
      <c r="D76" s="336"/>
      <c r="E76" s="271">
        <v>49</v>
      </c>
      <c r="F76" s="272"/>
      <c r="G76" s="273"/>
      <c r="H76" s="274"/>
      <c r="I76" s="268"/>
      <c r="J76" s="275"/>
      <c r="K76" s="268"/>
      <c r="M76" s="269" t="s">
        <v>1774</v>
      </c>
      <c r="O76" s="258"/>
    </row>
    <row r="77" spans="1:80">
      <c r="A77" s="259">
        <v>23</v>
      </c>
      <c r="B77" s="260" t="s">
        <v>1775</v>
      </c>
      <c r="C77" s="261" t="s">
        <v>2093</v>
      </c>
      <c r="D77" s="262" t="s">
        <v>229</v>
      </c>
      <c r="E77" s="263">
        <v>44</v>
      </c>
      <c r="F77" s="263"/>
      <c r="G77" s="264">
        <f>E77*F77</f>
        <v>0</v>
      </c>
      <c r="H77" s="265">
        <v>1.4999999999999999E-2</v>
      </c>
      <c r="I77" s="266">
        <f>E77*H77</f>
        <v>0.65999999999999992</v>
      </c>
      <c r="J77" s="265"/>
      <c r="K77" s="266">
        <f>E77*J77</f>
        <v>0</v>
      </c>
      <c r="O77" s="258">
        <v>2</v>
      </c>
      <c r="AA77" s="233">
        <v>12</v>
      </c>
      <c r="AB77" s="233">
        <v>0</v>
      </c>
      <c r="AC77" s="233">
        <v>46</v>
      </c>
      <c r="AZ77" s="233">
        <v>1</v>
      </c>
      <c r="BA77" s="233">
        <f>IF(AZ77=1,G77,0)</f>
        <v>0</v>
      </c>
      <c r="BB77" s="233">
        <f>IF(AZ77=2,G77,0)</f>
        <v>0</v>
      </c>
      <c r="BC77" s="233">
        <f>IF(AZ77=3,G77,0)</f>
        <v>0</v>
      </c>
      <c r="BD77" s="233">
        <f>IF(AZ77=4,G77,0)</f>
        <v>0</v>
      </c>
      <c r="BE77" s="233">
        <f>IF(AZ77=5,G77,0)</f>
        <v>0</v>
      </c>
      <c r="CA77" s="258">
        <v>12</v>
      </c>
      <c r="CB77" s="258">
        <v>0</v>
      </c>
    </row>
    <row r="78" spans="1:80">
      <c r="A78" s="267"/>
      <c r="B78" s="270"/>
      <c r="C78" s="335" t="s">
        <v>1776</v>
      </c>
      <c r="D78" s="336"/>
      <c r="E78" s="271">
        <v>24</v>
      </c>
      <c r="F78" s="272"/>
      <c r="G78" s="273"/>
      <c r="H78" s="274"/>
      <c r="I78" s="268"/>
      <c r="J78" s="275"/>
      <c r="K78" s="268"/>
      <c r="M78" s="269" t="s">
        <v>1776</v>
      </c>
      <c r="O78" s="258"/>
    </row>
    <row r="79" spans="1:80">
      <c r="A79" s="267"/>
      <c r="B79" s="270"/>
      <c r="C79" s="335" t="s">
        <v>1777</v>
      </c>
      <c r="D79" s="336"/>
      <c r="E79" s="271">
        <v>20</v>
      </c>
      <c r="F79" s="272"/>
      <c r="G79" s="273"/>
      <c r="H79" s="274"/>
      <c r="I79" s="268"/>
      <c r="J79" s="275"/>
      <c r="K79" s="268"/>
      <c r="M79" s="269" t="s">
        <v>1777</v>
      </c>
      <c r="O79" s="258"/>
    </row>
    <row r="80" spans="1:80">
      <c r="A80" s="259">
        <v>24</v>
      </c>
      <c r="B80" s="260" t="s">
        <v>1778</v>
      </c>
      <c r="C80" s="261" t="s">
        <v>1779</v>
      </c>
      <c r="D80" s="262" t="s">
        <v>229</v>
      </c>
      <c r="E80" s="263">
        <v>88</v>
      </c>
      <c r="F80" s="263"/>
      <c r="G80" s="264">
        <f>E80*F80</f>
        <v>0</v>
      </c>
      <c r="H80" s="265">
        <v>2.0000000000000001E-4</v>
      </c>
      <c r="I80" s="266">
        <f>E80*H80</f>
        <v>1.7600000000000001E-2</v>
      </c>
      <c r="J80" s="265"/>
      <c r="K80" s="266">
        <f>E80*J80</f>
        <v>0</v>
      </c>
      <c r="O80" s="258">
        <v>2</v>
      </c>
      <c r="AA80" s="233">
        <v>12</v>
      </c>
      <c r="AB80" s="233">
        <v>0</v>
      </c>
      <c r="AC80" s="233">
        <v>66</v>
      </c>
      <c r="AZ80" s="233">
        <v>1</v>
      </c>
      <c r="BA80" s="233">
        <f>IF(AZ80=1,G80,0)</f>
        <v>0</v>
      </c>
      <c r="BB80" s="233">
        <f>IF(AZ80=2,G80,0)</f>
        <v>0</v>
      </c>
      <c r="BC80" s="233">
        <f>IF(AZ80=3,G80,0)</f>
        <v>0</v>
      </c>
      <c r="BD80" s="233">
        <f>IF(AZ80=4,G80,0)</f>
        <v>0</v>
      </c>
      <c r="BE80" s="233">
        <f>IF(AZ80=5,G80,0)</f>
        <v>0</v>
      </c>
      <c r="CA80" s="258">
        <v>12</v>
      </c>
      <c r="CB80" s="258">
        <v>0</v>
      </c>
    </row>
    <row r="81" spans="1:80">
      <c r="A81" s="267"/>
      <c r="B81" s="270"/>
      <c r="C81" s="335" t="s">
        <v>1780</v>
      </c>
      <c r="D81" s="336"/>
      <c r="E81" s="271">
        <v>88</v>
      </c>
      <c r="F81" s="272"/>
      <c r="G81" s="273"/>
      <c r="H81" s="274"/>
      <c r="I81" s="268"/>
      <c r="J81" s="275"/>
      <c r="K81" s="268"/>
      <c r="M81" s="269" t="s">
        <v>1780</v>
      </c>
      <c r="O81" s="258"/>
    </row>
    <row r="82" spans="1:80">
      <c r="A82" s="259">
        <v>25</v>
      </c>
      <c r="B82" s="260" t="s">
        <v>1781</v>
      </c>
      <c r="C82" s="261" t="s">
        <v>1782</v>
      </c>
      <c r="D82" s="262" t="s">
        <v>673</v>
      </c>
      <c r="E82" s="263">
        <v>2</v>
      </c>
      <c r="F82" s="263"/>
      <c r="G82" s="264">
        <f>E82*F82</f>
        <v>0</v>
      </c>
      <c r="H82" s="265">
        <v>2.0000000000000001E-4</v>
      </c>
      <c r="I82" s="266">
        <f>E82*H82</f>
        <v>4.0000000000000002E-4</v>
      </c>
      <c r="J82" s="265"/>
      <c r="K82" s="266">
        <f>E82*J82</f>
        <v>0</v>
      </c>
      <c r="O82" s="258">
        <v>2</v>
      </c>
      <c r="AA82" s="233">
        <v>12</v>
      </c>
      <c r="AB82" s="233">
        <v>0</v>
      </c>
      <c r="AC82" s="233">
        <v>85</v>
      </c>
      <c r="AZ82" s="233">
        <v>1</v>
      </c>
      <c r="BA82" s="233">
        <f>IF(AZ82=1,G82,0)</f>
        <v>0</v>
      </c>
      <c r="BB82" s="233">
        <f>IF(AZ82=2,G82,0)</f>
        <v>0</v>
      </c>
      <c r="BC82" s="233">
        <f>IF(AZ82=3,G82,0)</f>
        <v>0</v>
      </c>
      <c r="BD82" s="233">
        <f>IF(AZ82=4,G82,0)</f>
        <v>0</v>
      </c>
      <c r="BE82" s="233">
        <f>IF(AZ82=5,G82,0)</f>
        <v>0</v>
      </c>
      <c r="CA82" s="258">
        <v>12</v>
      </c>
      <c r="CB82" s="258">
        <v>0</v>
      </c>
    </row>
    <row r="83" spans="1:80">
      <c r="A83" s="267"/>
      <c r="B83" s="270"/>
      <c r="C83" s="335" t="s">
        <v>1783</v>
      </c>
      <c r="D83" s="336"/>
      <c r="E83" s="271">
        <v>2</v>
      </c>
      <c r="F83" s="272"/>
      <c r="G83" s="273"/>
      <c r="H83" s="274"/>
      <c r="I83" s="268"/>
      <c r="J83" s="275"/>
      <c r="K83" s="268"/>
      <c r="M83" s="269" t="s">
        <v>1783</v>
      </c>
      <c r="O83" s="258"/>
    </row>
    <row r="84" spans="1:80">
      <c r="A84" s="259">
        <v>26</v>
      </c>
      <c r="B84" s="260" t="s">
        <v>1784</v>
      </c>
      <c r="C84" s="261" t="s">
        <v>1785</v>
      </c>
      <c r="D84" s="262" t="s">
        <v>673</v>
      </c>
      <c r="E84" s="263">
        <v>1</v>
      </c>
      <c r="F84" s="263"/>
      <c r="G84" s="264">
        <f>E84*F84</f>
        <v>0</v>
      </c>
      <c r="H84" s="265">
        <v>2.0000000000000001E-4</v>
      </c>
      <c r="I84" s="266">
        <f>E84*H84</f>
        <v>2.0000000000000001E-4</v>
      </c>
      <c r="J84" s="265"/>
      <c r="K84" s="266">
        <f>E84*J84</f>
        <v>0</v>
      </c>
      <c r="O84" s="258">
        <v>2</v>
      </c>
      <c r="AA84" s="233">
        <v>12</v>
      </c>
      <c r="AB84" s="233">
        <v>0</v>
      </c>
      <c r="AC84" s="233">
        <v>73</v>
      </c>
      <c r="AZ84" s="233">
        <v>1</v>
      </c>
      <c r="BA84" s="233">
        <f>IF(AZ84=1,G84,0)</f>
        <v>0</v>
      </c>
      <c r="BB84" s="233">
        <f>IF(AZ84=2,G84,0)</f>
        <v>0</v>
      </c>
      <c r="BC84" s="233">
        <f>IF(AZ84=3,G84,0)</f>
        <v>0</v>
      </c>
      <c r="BD84" s="233">
        <f>IF(AZ84=4,G84,0)</f>
        <v>0</v>
      </c>
      <c r="BE84" s="233">
        <f>IF(AZ84=5,G84,0)</f>
        <v>0</v>
      </c>
      <c r="CA84" s="258">
        <v>12</v>
      </c>
      <c r="CB84" s="258">
        <v>0</v>
      </c>
    </row>
    <row r="85" spans="1:80">
      <c r="A85" s="259">
        <v>27</v>
      </c>
      <c r="B85" s="260" t="s">
        <v>1786</v>
      </c>
      <c r="C85" s="261" t="s">
        <v>2094</v>
      </c>
      <c r="D85" s="262" t="s">
        <v>172</v>
      </c>
      <c r="E85" s="263">
        <v>189.3888</v>
      </c>
      <c r="F85" s="263"/>
      <c r="G85" s="264">
        <f>E85*F85</f>
        <v>0</v>
      </c>
      <c r="H85" s="265">
        <v>2.9999999999999997E-4</v>
      </c>
      <c r="I85" s="266">
        <f>E85*H85</f>
        <v>5.6816639999999995E-2</v>
      </c>
      <c r="J85" s="265"/>
      <c r="K85" s="266">
        <f>E85*J85</f>
        <v>0</v>
      </c>
      <c r="O85" s="258">
        <v>2</v>
      </c>
      <c r="AA85" s="233">
        <v>3</v>
      </c>
      <c r="AB85" s="233">
        <v>1</v>
      </c>
      <c r="AC85" s="233">
        <v>693650211</v>
      </c>
      <c r="AZ85" s="233">
        <v>1</v>
      </c>
      <c r="BA85" s="233">
        <f>IF(AZ85=1,G85,0)</f>
        <v>0</v>
      </c>
      <c r="BB85" s="233">
        <f>IF(AZ85=2,G85,0)</f>
        <v>0</v>
      </c>
      <c r="BC85" s="233">
        <f>IF(AZ85=3,G85,0)</f>
        <v>0</v>
      </c>
      <c r="BD85" s="233">
        <f>IF(AZ85=4,G85,0)</f>
        <v>0</v>
      </c>
      <c r="BE85" s="233">
        <f>IF(AZ85=5,G85,0)</f>
        <v>0</v>
      </c>
      <c r="CA85" s="258">
        <v>3</v>
      </c>
      <c r="CB85" s="258">
        <v>1</v>
      </c>
    </row>
    <row r="86" spans="1:80">
      <c r="A86" s="267"/>
      <c r="B86" s="270"/>
      <c r="C86" s="335" t="s">
        <v>1787</v>
      </c>
      <c r="D86" s="336"/>
      <c r="E86" s="271">
        <v>0</v>
      </c>
      <c r="F86" s="272"/>
      <c r="G86" s="273"/>
      <c r="H86" s="274"/>
      <c r="I86" s="268"/>
      <c r="J86" s="275"/>
      <c r="K86" s="268"/>
      <c r="M86" s="269" t="s">
        <v>1787</v>
      </c>
      <c r="O86" s="258"/>
    </row>
    <row r="87" spans="1:80">
      <c r="A87" s="267"/>
      <c r="B87" s="270"/>
      <c r="C87" s="335" t="s">
        <v>1788</v>
      </c>
      <c r="D87" s="336"/>
      <c r="E87" s="271">
        <v>157.82400000000001</v>
      </c>
      <c r="F87" s="272"/>
      <c r="G87" s="273"/>
      <c r="H87" s="274"/>
      <c r="I87" s="268"/>
      <c r="J87" s="275"/>
      <c r="K87" s="268"/>
      <c r="M87" s="269" t="s">
        <v>1788</v>
      </c>
      <c r="O87" s="258"/>
    </row>
    <row r="88" spans="1:80">
      <c r="A88" s="267"/>
      <c r="B88" s="270"/>
      <c r="C88" s="335" t="s">
        <v>1789</v>
      </c>
      <c r="D88" s="336"/>
      <c r="E88" s="271">
        <v>31.564800000000002</v>
      </c>
      <c r="F88" s="272"/>
      <c r="G88" s="273"/>
      <c r="H88" s="274"/>
      <c r="I88" s="268"/>
      <c r="J88" s="275"/>
      <c r="K88" s="268"/>
      <c r="M88" s="269" t="s">
        <v>1789</v>
      </c>
      <c r="O88" s="258"/>
    </row>
    <row r="89" spans="1:80">
      <c r="A89" s="276"/>
      <c r="B89" s="277" t="s">
        <v>103</v>
      </c>
      <c r="C89" s="278" t="s">
        <v>1755</v>
      </c>
      <c r="D89" s="279"/>
      <c r="E89" s="280"/>
      <c r="F89" s="281"/>
      <c r="G89" s="282">
        <f>SUM(G59:G88)</f>
        <v>0</v>
      </c>
      <c r="H89" s="283"/>
      <c r="I89" s="284">
        <f>SUM(I59:I88)</f>
        <v>0.74132959999999981</v>
      </c>
      <c r="J89" s="283"/>
      <c r="K89" s="284">
        <f>SUM(K59:K88)</f>
        <v>0</v>
      </c>
      <c r="O89" s="258">
        <v>4</v>
      </c>
      <c r="BA89" s="285">
        <f>SUM(BA59:BA88)</f>
        <v>0</v>
      </c>
      <c r="BB89" s="285">
        <f>SUM(BB59:BB88)</f>
        <v>0</v>
      </c>
      <c r="BC89" s="285">
        <f>SUM(BC59:BC88)</f>
        <v>0</v>
      </c>
      <c r="BD89" s="285">
        <f>SUM(BD59:BD88)</f>
        <v>0</v>
      </c>
      <c r="BE89" s="285">
        <f>SUM(BE59:BE88)</f>
        <v>0</v>
      </c>
    </row>
    <row r="90" spans="1:80">
      <c r="A90" s="248" t="s">
        <v>100</v>
      </c>
      <c r="B90" s="249" t="s">
        <v>1790</v>
      </c>
      <c r="C90" s="250" t="s">
        <v>1791</v>
      </c>
      <c r="D90" s="251"/>
      <c r="E90" s="252"/>
      <c r="F90" s="252"/>
      <c r="G90" s="253"/>
      <c r="H90" s="254"/>
      <c r="I90" s="255"/>
      <c r="J90" s="256"/>
      <c r="K90" s="257"/>
      <c r="O90" s="258">
        <v>1</v>
      </c>
    </row>
    <row r="91" spans="1:80">
      <c r="A91" s="259">
        <v>28</v>
      </c>
      <c r="B91" s="260" t="s">
        <v>1793</v>
      </c>
      <c r="C91" s="261" t="s">
        <v>1794</v>
      </c>
      <c r="D91" s="262" t="s">
        <v>157</v>
      </c>
      <c r="E91" s="263">
        <v>4.55</v>
      </c>
      <c r="F91" s="263"/>
      <c r="G91" s="264">
        <f>E91*F91</f>
        <v>0</v>
      </c>
      <c r="H91" s="265">
        <v>1.8180000000000001</v>
      </c>
      <c r="I91" s="266">
        <f>E91*H91</f>
        <v>8.2719000000000005</v>
      </c>
      <c r="J91" s="265">
        <v>0</v>
      </c>
      <c r="K91" s="266">
        <f>E91*J91</f>
        <v>0</v>
      </c>
      <c r="O91" s="258">
        <v>2</v>
      </c>
      <c r="AA91" s="233">
        <v>1</v>
      </c>
      <c r="AB91" s="233">
        <v>1</v>
      </c>
      <c r="AC91" s="233">
        <v>1</v>
      </c>
      <c r="AZ91" s="233">
        <v>1</v>
      </c>
      <c r="BA91" s="233">
        <f>IF(AZ91=1,G91,0)</f>
        <v>0</v>
      </c>
      <c r="BB91" s="233">
        <f>IF(AZ91=2,G91,0)</f>
        <v>0</v>
      </c>
      <c r="BC91" s="233">
        <f>IF(AZ91=3,G91,0)</f>
        <v>0</v>
      </c>
      <c r="BD91" s="233">
        <f>IF(AZ91=4,G91,0)</f>
        <v>0</v>
      </c>
      <c r="BE91" s="233">
        <f>IF(AZ91=5,G91,0)</f>
        <v>0</v>
      </c>
      <c r="CA91" s="258">
        <v>1</v>
      </c>
      <c r="CB91" s="258">
        <v>1</v>
      </c>
    </row>
    <row r="92" spans="1:80">
      <c r="A92" s="267"/>
      <c r="B92" s="270"/>
      <c r="C92" s="335" t="s">
        <v>1795</v>
      </c>
      <c r="D92" s="336"/>
      <c r="E92" s="271">
        <v>0</v>
      </c>
      <c r="F92" s="272"/>
      <c r="G92" s="273"/>
      <c r="H92" s="274"/>
      <c r="I92" s="268"/>
      <c r="J92" s="275"/>
      <c r="K92" s="268"/>
      <c r="M92" s="269" t="s">
        <v>1795</v>
      </c>
      <c r="O92" s="258"/>
    </row>
    <row r="93" spans="1:80">
      <c r="A93" s="267"/>
      <c r="B93" s="270"/>
      <c r="C93" s="335" t="s">
        <v>1796</v>
      </c>
      <c r="D93" s="336"/>
      <c r="E93" s="271">
        <v>2.1</v>
      </c>
      <c r="F93" s="272"/>
      <c r="G93" s="273"/>
      <c r="H93" s="274"/>
      <c r="I93" s="268"/>
      <c r="J93" s="275"/>
      <c r="K93" s="268"/>
      <c r="M93" s="269" t="s">
        <v>1796</v>
      </c>
      <c r="O93" s="258"/>
    </row>
    <row r="94" spans="1:80">
      <c r="A94" s="267"/>
      <c r="B94" s="270"/>
      <c r="C94" s="335" t="s">
        <v>1797</v>
      </c>
      <c r="D94" s="336"/>
      <c r="E94" s="271">
        <v>2.4500000000000002</v>
      </c>
      <c r="F94" s="272"/>
      <c r="G94" s="273"/>
      <c r="H94" s="274"/>
      <c r="I94" s="268"/>
      <c r="J94" s="275"/>
      <c r="K94" s="268"/>
      <c r="M94" s="269" t="s">
        <v>1797</v>
      </c>
      <c r="O94" s="258"/>
    </row>
    <row r="95" spans="1:80">
      <c r="A95" s="259">
        <v>29</v>
      </c>
      <c r="B95" s="260" t="s">
        <v>1652</v>
      </c>
      <c r="C95" s="261" t="s">
        <v>1653</v>
      </c>
      <c r="D95" s="262" t="s">
        <v>157</v>
      </c>
      <c r="E95" s="263">
        <v>4.08</v>
      </c>
      <c r="F95" s="263"/>
      <c r="G95" s="264">
        <f>E95*F95</f>
        <v>0</v>
      </c>
      <c r="H95" s="265">
        <v>1.8907700000000001</v>
      </c>
      <c r="I95" s="266">
        <f>E95*H95</f>
        <v>7.7143416</v>
      </c>
      <c r="J95" s="265">
        <v>0</v>
      </c>
      <c r="K95" s="266">
        <f>E95*J95</f>
        <v>0</v>
      </c>
      <c r="O95" s="258">
        <v>2</v>
      </c>
      <c r="AA95" s="233">
        <v>1</v>
      </c>
      <c r="AB95" s="233">
        <v>1</v>
      </c>
      <c r="AC95" s="233">
        <v>1</v>
      </c>
      <c r="AZ95" s="233">
        <v>1</v>
      </c>
      <c r="BA95" s="233">
        <f>IF(AZ95=1,G95,0)</f>
        <v>0</v>
      </c>
      <c r="BB95" s="233">
        <f>IF(AZ95=2,G95,0)</f>
        <v>0</v>
      </c>
      <c r="BC95" s="233">
        <f>IF(AZ95=3,G95,0)</f>
        <v>0</v>
      </c>
      <c r="BD95" s="233">
        <f>IF(AZ95=4,G95,0)</f>
        <v>0</v>
      </c>
      <c r="BE95" s="233">
        <f>IF(AZ95=5,G95,0)</f>
        <v>0</v>
      </c>
      <c r="CA95" s="258">
        <v>1</v>
      </c>
      <c r="CB95" s="258">
        <v>1</v>
      </c>
    </row>
    <row r="96" spans="1:80">
      <c r="A96" s="267"/>
      <c r="B96" s="270"/>
      <c r="C96" s="335" t="s">
        <v>1798</v>
      </c>
      <c r="D96" s="336"/>
      <c r="E96" s="271">
        <v>4.08</v>
      </c>
      <c r="F96" s="272"/>
      <c r="G96" s="273"/>
      <c r="H96" s="274"/>
      <c r="I96" s="268"/>
      <c r="J96" s="275"/>
      <c r="K96" s="268"/>
      <c r="M96" s="269" t="s">
        <v>1798</v>
      </c>
      <c r="O96" s="258"/>
    </row>
    <row r="97" spans="1:80">
      <c r="A97" s="259">
        <v>30</v>
      </c>
      <c r="B97" s="260" t="s">
        <v>1799</v>
      </c>
      <c r="C97" s="261" t="s">
        <v>1800</v>
      </c>
      <c r="D97" s="262" t="s">
        <v>157</v>
      </c>
      <c r="E97" s="263">
        <v>0.108</v>
      </c>
      <c r="F97" s="263"/>
      <c r="G97" s="264">
        <f>E97*F97</f>
        <v>0</v>
      </c>
      <c r="H97" s="265">
        <v>2.5</v>
      </c>
      <c r="I97" s="266">
        <f>E97*H97</f>
        <v>0.27</v>
      </c>
      <c r="J97" s="265">
        <v>0</v>
      </c>
      <c r="K97" s="266">
        <f>E97*J97</f>
        <v>0</v>
      </c>
      <c r="O97" s="258">
        <v>2</v>
      </c>
      <c r="AA97" s="233">
        <v>1</v>
      </c>
      <c r="AB97" s="233">
        <v>1</v>
      </c>
      <c r="AC97" s="233">
        <v>1</v>
      </c>
      <c r="AZ97" s="233">
        <v>1</v>
      </c>
      <c r="BA97" s="233">
        <f>IF(AZ97=1,G97,0)</f>
        <v>0</v>
      </c>
      <c r="BB97" s="233">
        <f>IF(AZ97=2,G97,0)</f>
        <v>0</v>
      </c>
      <c r="BC97" s="233">
        <f>IF(AZ97=3,G97,0)</f>
        <v>0</v>
      </c>
      <c r="BD97" s="233">
        <f>IF(AZ97=4,G97,0)</f>
        <v>0</v>
      </c>
      <c r="BE97" s="233">
        <f>IF(AZ97=5,G97,0)</f>
        <v>0</v>
      </c>
      <c r="CA97" s="258">
        <v>1</v>
      </c>
      <c r="CB97" s="258">
        <v>1</v>
      </c>
    </row>
    <row r="98" spans="1:80">
      <c r="A98" s="267"/>
      <c r="B98" s="270"/>
      <c r="C98" s="335" t="s">
        <v>1801</v>
      </c>
      <c r="D98" s="336"/>
      <c r="E98" s="271">
        <v>0.108</v>
      </c>
      <c r="F98" s="272"/>
      <c r="G98" s="273"/>
      <c r="H98" s="274"/>
      <c r="I98" s="268"/>
      <c r="J98" s="275"/>
      <c r="K98" s="268"/>
      <c r="M98" s="269" t="s">
        <v>1801</v>
      </c>
      <c r="O98" s="258"/>
    </row>
    <row r="99" spans="1:80">
      <c r="A99" s="259">
        <v>31</v>
      </c>
      <c r="B99" s="260" t="s">
        <v>1802</v>
      </c>
      <c r="C99" s="261" t="s">
        <v>1803</v>
      </c>
      <c r="D99" s="262" t="s">
        <v>157</v>
      </c>
      <c r="E99" s="263">
        <v>1.1839999999999999</v>
      </c>
      <c r="F99" s="263"/>
      <c r="G99" s="264">
        <f>E99*F99</f>
        <v>0</v>
      </c>
      <c r="H99" s="265">
        <v>2.5</v>
      </c>
      <c r="I99" s="266">
        <f>E99*H99</f>
        <v>2.96</v>
      </c>
      <c r="J99" s="265">
        <v>0</v>
      </c>
      <c r="K99" s="266">
        <f>E99*J99</f>
        <v>0</v>
      </c>
      <c r="O99" s="258">
        <v>2</v>
      </c>
      <c r="AA99" s="233">
        <v>1</v>
      </c>
      <c r="AB99" s="233">
        <v>1</v>
      </c>
      <c r="AC99" s="233">
        <v>1</v>
      </c>
      <c r="AZ99" s="233">
        <v>1</v>
      </c>
      <c r="BA99" s="233">
        <f>IF(AZ99=1,G99,0)</f>
        <v>0</v>
      </c>
      <c r="BB99" s="233">
        <f>IF(AZ99=2,G99,0)</f>
        <v>0</v>
      </c>
      <c r="BC99" s="233">
        <f>IF(AZ99=3,G99,0)</f>
        <v>0</v>
      </c>
      <c r="BD99" s="233">
        <f>IF(AZ99=4,G99,0)</f>
        <v>0</v>
      </c>
      <c r="BE99" s="233">
        <f>IF(AZ99=5,G99,0)</f>
        <v>0</v>
      </c>
      <c r="CA99" s="258">
        <v>1</v>
      </c>
      <c r="CB99" s="258">
        <v>1</v>
      </c>
    </row>
    <row r="100" spans="1:80">
      <c r="A100" s="267"/>
      <c r="B100" s="270"/>
      <c r="C100" s="335" t="s">
        <v>1804</v>
      </c>
      <c r="D100" s="336"/>
      <c r="E100" s="271">
        <v>1.1839999999999999</v>
      </c>
      <c r="F100" s="272"/>
      <c r="G100" s="273"/>
      <c r="H100" s="274"/>
      <c r="I100" s="268"/>
      <c r="J100" s="275"/>
      <c r="K100" s="268"/>
      <c r="M100" s="269" t="s">
        <v>1804</v>
      </c>
      <c r="O100" s="258"/>
    </row>
    <row r="101" spans="1:80">
      <c r="A101" s="259">
        <v>32</v>
      </c>
      <c r="B101" s="260" t="s">
        <v>1805</v>
      </c>
      <c r="C101" s="261" t="s">
        <v>1806</v>
      </c>
      <c r="D101" s="262" t="s">
        <v>181</v>
      </c>
      <c r="E101" s="263">
        <v>0.10059999999999999</v>
      </c>
      <c r="F101" s="263"/>
      <c r="G101" s="264">
        <f>E101*F101</f>
        <v>0</v>
      </c>
      <c r="H101" s="265">
        <v>1.083</v>
      </c>
      <c r="I101" s="266">
        <f>E101*H101</f>
        <v>0.10894979999999999</v>
      </c>
      <c r="J101" s="265">
        <v>0</v>
      </c>
      <c r="K101" s="266">
        <f>E101*J101</f>
        <v>0</v>
      </c>
      <c r="O101" s="258">
        <v>2</v>
      </c>
      <c r="AA101" s="233">
        <v>1</v>
      </c>
      <c r="AB101" s="233">
        <v>1</v>
      </c>
      <c r="AC101" s="233">
        <v>1</v>
      </c>
      <c r="AZ101" s="233">
        <v>1</v>
      </c>
      <c r="BA101" s="233">
        <f>IF(AZ101=1,G101,0)</f>
        <v>0</v>
      </c>
      <c r="BB101" s="233">
        <f>IF(AZ101=2,G101,0)</f>
        <v>0</v>
      </c>
      <c r="BC101" s="233">
        <f>IF(AZ101=3,G101,0)</f>
        <v>0</v>
      </c>
      <c r="BD101" s="233">
        <f>IF(AZ101=4,G101,0)</f>
        <v>0</v>
      </c>
      <c r="BE101" s="233">
        <f>IF(AZ101=5,G101,0)</f>
        <v>0</v>
      </c>
      <c r="CA101" s="258">
        <v>1</v>
      </c>
      <c r="CB101" s="258">
        <v>1</v>
      </c>
    </row>
    <row r="102" spans="1:80" ht="21">
      <c r="A102" s="267"/>
      <c r="B102" s="270"/>
      <c r="C102" s="335" t="s">
        <v>1807</v>
      </c>
      <c r="D102" s="336"/>
      <c r="E102" s="271">
        <v>0.10059999999999999</v>
      </c>
      <c r="F102" s="272"/>
      <c r="G102" s="273"/>
      <c r="H102" s="274"/>
      <c r="I102" s="268"/>
      <c r="J102" s="275"/>
      <c r="K102" s="268"/>
      <c r="M102" s="269" t="s">
        <v>1807</v>
      </c>
      <c r="O102" s="258"/>
    </row>
    <row r="103" spans="1:80">
      <c r="A103" s="276"/>
      <c r="B103" s="277" t="s">
        <v>103</v>
      </c>
      <c r="C103" s="278" t="s">
        <v>1792</v>
      </c>
      <c r="D103" s="279"/>
      <c r="E103" s="280"/>
      <c r="F103" s="281"/>
      <c r="G103" s="282">
        <f>SUM(G90:G102)</f>
        <v>0</v>
      </c>
      <c r="H103" s="283"/>
      <c r="I103" s="284">
        <f>SUM(I90:I102)</f>
        <v>19.325191400000001</v>
      </c>
      <c r="J103" s="283"/>
      <c r="K103" s="284">
        <f>SUM(K90:K102)</f>
        <v>0</v>
      </c>
      <c r="O103" s="258">
        <v>4</v>
      </c>
      <c r="BA103" s="285">
        <f>SUM(BA90:BA102)</f>
        <v>0</v>
      </c>
      <c r="BB103" s="285">
        <f>SUM(BB90:BB102)</f>
        <v>0</v>
      </c>
      <c r="BC103" s="285">
        <f>SUM(BC90:BC102)</f>
        <v>0</v>
      </c>
      <c r="BD103" s="285">
        <f>SUM(BD90:BD102)</f>
        <v>0</v>
      </c>
      <c r="BE103" s="285">
        <f>SUM(BE90:BE102)</f>
        <v>0</v>
      </c>
    </row>
    <row r="104" spans="1:80">
      <c r="A104" s="248" t="s">
        <v>100</v>
      </c>
      <c r="B104" s="249" t="s">
        <v>1662</v>
      </c>
      <c r="C104" s="250" t="s">
        <v>1663</v>
      </c>
      <c r="D104" s="251"/>
      <c r="E104" s="252"/>
      <c r="F104" s="252"/>
      <c r="G104" s="253"/>
      <c r="H104" s="254"/>
      <c r="I104" s="255"/>
      <c r="J104" s="256"/>
      <c r="K104" s="257"/>
      <c r="O104" s="258">
        <v>1</v>
      </c>
    </row>
    <row r="105" spans="1:80">
      <c r="A105" s="259">
        <v>33</v>
      </c>
      <c r="B105" s="260" t="s">
        <v>1665</v>
      </c>
      <c r="C105" s="261" t="s">
        <v>1666</v>
      </c>
      <c r="D105" s="262" t="s">
        <v>229</v>
      </c>
      <c r="E105" s="263">
        <v>8</v>
      </c>
      <c r="F105" s="263"/>
      <c r="G105" s="264">
        <f>E105*F105</f>
        <v>0</v>
      </c>
      <c r="H105" s="265">
        <v>7.3349999999999999E-2</v>
      </c>
      <c r="I105" s="266">
        <f>E105*H105</f>
        <v>0.58679999999999999</v>
      </c>
      <c r="J105" s="265">
        <v>0</v>
      </c>
      <c r="K105" s="266">
        <f>E105*J105</f>
        <v>0</v>
      </c>
      <c r="O105" s="258">
        <v>2</v>
      </c>
      <c r="AA105" s="233">
        <v>1</v>
      </c>
      <c r="AB105" s="233">
        <v>1</v>
      </c>
      <c r="AC105" s="233">
        <v>1</v>
      </c>
      <c r="AZ105" s="233">
        <v>1</v>
      </c>
      <c r="BA105" s="233">
        <f>IF(AZ105=1,G105,0)</f>
        <v>0</v>
      </c>
      <c r="BB105" s="233">
        <f>IF(AZ105=2,G105,0)</f>
        <v>0</v>
      </c>
      <c r="BC105" s="233">
        <f>IF(AZ105=3,G105,0)</f>
        <v>0</v>
      </c>
      <c r="BD105" s="233">
        <f>IF(AZ105=4,G105,0)</f>
        <v>0</v>
      </c>
      <c r="BE105" s="233">
        <f>IF(AZ105=5,G105,0)</f>
        <v>0</v>
      </c>
      <c r="CA105" s="258">
        <v>1</v>
      </c>
      <c r="CB105" s="258">
        <v>1</v>
      </c>
    </row>
    <row r="106" spans="1:80">
      <c r="A106" s="267"/>
      <c r="B106" s="270"/>
      <c r="C106" s="335" t="s">
        <v>1808</v>
      </c>
      <c r="D106" s="336"/>
      <c r="E106" s="271">
        <v>1</v>
      </c>
      <c r="F106" s="272"/>
      <c r="G106" s="273"/>
      <c r="H106" s="274"/>
      <c r="I106" s="268"/>
      <c r="J106" s="275"/>
      <c r="K106" s="268"/>
      <c r="M106" s="269" t="s">
        <v>1808</v>
      </c>
      <c r="O106" s="258"/>
    </row>
    <row r="107" spans="1:80">
      <c r="A107" s="267"/>
      <c r="B107" s="270"/>
      <c r="C107" s="335" t="s">
        <v>1809</v>
      </c>
      <c r="D107" s="336"/>
      <c r="E107" s="271">
        <v>7</v>
      </c>
      <c r="F107" s="272"/>
      <c r="G107" s="273"/>
      <c r="H107" s="274"/>
      <c r="I107" s="268"/>
      <c r="J107" s="275"/>
      <c r="K107" s="268"/>
      <c r="M107" s="269" t="s">
        <v>1809</v>
      </c>
      <c r="O107" s="258"/>
    </row>
    <row r="108" spans="1:80">
      <c r="A108" s="259">
        <v>34</v>
      </c>
      <c r="B108" s="260" t="s">
        <v>1810</v>
      </c>
      <c r="C108" s="261" t="s">
        <v>1811</v>
      </c>
      <c r="D108" s="262" t="s">
        <v>201</v>
      </c>
      <c r="E108" s="263">
        <v>9.6</v>
      </c>
      <c r="F108" s="263"/>
      <c r="G108" s="264">
        <f>E108*F108</f>
        <v>0</v>
      </c>
      <c r="H108" s="265">
        <v>2.0000000000000002E-5</v>
      </c>
      <c r="I108" s="266">
        <f>E108*H108</f>
        <v>1.92E-4</v>
      </c>
      <c r="J108" s="265">
        <v>0</v>
      </c>
      <c r="K108" s="266">
        <f>E108*J108</f>
        <v>0</v>
      </c>
      <c r="O108" s="258">
        <v>2</v>
      </c>
      <c r="AA108" s="233">
        <v>1</v>
      </c>
      <c r="AB108" s="233">
        <v>1</v>
      </c>
      <c r="AC108" s="233">
        <v>1</v>
      </c>
      <c r="AZ108" s="233">
        <v>1</v>
      </c>
      <c r="BA108" s="233">
        <f>IF(AZ108=1,G108,0)</f>
        <v>0</v>
      </c>
      <c r="BB108" s="233">
        <f>IF(AZ108=2,G108,0)</f>
        <v>0</v>
      </c>
      <c r="BC108" s="233">
        <f>IF(AZ108=3,G108,0)</f>
        <v>0</v>
      </c>
      <c r="BD108" s="233">
        <f>IF(AZ108=4,G108,0)</f>
        <v>0</v>
      </c>
      <c r="BE108" s="233">
        <f>IF(AZ108=5,G108,0)</f>
        <v>0</v>
      </c>
      <c r="CA108" s="258">
        <v>1</v>
      </c>
      <c r="CB108" s="258">
        <v>1</v>
      </c>
    </row>
    <row r="109" spans="1:80">
      <c r="A109" s="267"/>
      <c r="B109" s="270"/>
      <c r="C109" s="335" t="s">
        <v>1812</v>
      </c>
      <c r="D109" s="336"/>
      <c r="E109" s="271">
        <v>9.6</v>
      </c>
      <c r="F109" s="272"/>
      <c r="G109" s="273"/>
      <c r="H109" s="274"/>
      <c r="I109" s="268"/>
      <c r="J109" s="275"/>
      <c r="K109" s="268"/>
      <c r="M109" s="269" t="s">
        <v>1812</v>
      </c>
      <c r="O109" s="258"/>
    </row>
    <row r="110" spans="1:80">
      <c r="A110" s="276"/>
      <c r="B110" s="277" t="s">
        <v>103</v>
      </c>
      <c r="C110" s="278" t="s">
        <v>1664</v>
      </c>
      <c r="D110" s="279"/>
      <c r="E110" s="280"/>
      <c r="F110" s="281"/>
      <c r="G110" s="282">
        <f>SUM(G104:G109)</f>
        <v>0</v>
      </c>
      <c r="H110" s="283"/>
      <c r="I110" s="284">
        <f>SUM(I104:I109)</f>
        <v>0.58699199999999996</v>
      </c>
      <c r="J110" s="283"/>
      <c r="K110" s="284">
        <f>SUM(K104:K109)</f>
        <v>0</v>
      </c>
      <c r="O110" s="258">
        <v>4</v>
      </c>
      <c r="BA110" s="285">
        <f>SUM(BA104:BA109)</f>
        <v>0</v>
      </c>
      <c r="BB110" s="285">
        <f>SUM(BB104:BB109)</f>
        <v>0</v>
      </c>
      <c r="BC110" s="285">
        <f>SUM(BC104:BC109)</f>
        <v>0</v>
      </c>
      <c r="BD110" s="285">
        <f>SUM(BD104:BD109)</f>
        <v>0</v>
      </c>
      <c r="BE110" s="285">
        <f>SUM(BE104:BE109)</f>
        <v>0</v>
      </c>
    </row>
    <row r="111" spans="1:80">
      <c r="A111" s="248" t="s">
        <v>100</v>
      </c>
      <c r="B111" s="249" t="s">
        <v>1813</v>
      </c>
      <c r="C111" s="250" t="s">
        <v>1814</v>
      </c>
      <c r="D111" s="251"/>
      <c r="E111" s="252"/>
      <c r="F111" s="252"/>
      <c r="G111" s="253"/>
      <c r="H111" s="254"/>
      <c r="I111" s="255"/>
      <c r="J111" s="256"/>
      <c r="K111" s="257"/>
      <c r="O111" s="258">
        <v>1</v>
      </c>
    </row>
    <row r="112" spans="1:80">
      <c r="A112" s="259">
        <v>35</v>
      </c>
      <c r="B112" s="260" t="s">
        <v>1816</v>
      </c>
      <c r="C112" s="261" t="s">
        <v>1817</v>
      </c>
      <c r="D112" s="262" t="s">
        <v>201</v>
      </c>
      <c r="E112" s="263">
        <v>52.05</v>
      </c>
      <c r="F112" s="263"/>
      <c r="G112" s="264">
        <f>E112*F112</f>
        <v>0</v>
      </c>
      <c r="H112" s="265">
        <v>0</v>
      </c>
      <c r="I112" s="266">
        <f>E112*H112</f>
        <v>0</v>
      </c>
      <c r="J112" s="265">
        <v>0</v>
      </c>
      <c r="K112" s="266">
        <f>E112*J112</f>
        <v>0</v>
      </c>
      <c r="O112" s="258">
        <v>2</v>
      </c>
      <c r="AA112" s="233">
        <v>1</v>
      </c>
      <c r="AB112" s="233">
        <v>1</v>
      </c>
      <c r="AC112" s="233">
        <v>1</v>
      </c>
      <c r="AZ112" s="233">
        <v>1</v>
      </c>
      <c r="BA112" s="233">
        <f>IF(AZ112=1,G112,0)</f>
        <v>0</v>
      </c>
      <c r="BB112" s="233">
        <f>IF(AZ112=2,G112,0)</f>
        <v>0</v>
      </c>
      <c r="BC112" s="233">
        <f>IF(AZ112=3,G112,0)</f>
        <v>0</v>
      </c>
      <c r="BD112" s="233">
        <f>IF(AZ112=4,G112,0)</f>
        <v>0</v>
      </c>
      <c r="BE112" s="233">
        <f>IF(AZ112=5,G112,0)</f>
        <v>0</v>
      </c>
      <c r="CA112" s="258">
        <v>1</v>
      </c>
      <c r="CB112" s="258">
        <v>1</v>
      </c>
    </row>
    <row r="113" spans="1:80">
      <c r="A113" s="267"/>
      <c r="B113" s="270"/>
      <c r="C113" s="335" t="s">
        <v>1818</v>
      </c>
      <c r="D113" s="336"/>
      <c r="E113" s="271">
        <v>28.45</v>
      </c>
      <c r="F113" s="272"/>
      <c r="G113" s="273"/>
      <c r="H113" s="274"/>
      <c r="I113" s="268"/>
      <c r="J113" s="275"/>
      <c r="K113" s="268"/>
      <c r="M113" s="269" t="s">
        <v>1818</v>
      </c>
      <c r="O113" s="258"/>
    </row>
    <row r="114" spans="1:80">
      <c r="A114" s="267"/>
      <c r="B114" s="270"/>
      <c r="C114" s="335" t="s">
        <v>1819</v>
      </c>
      <c r="D114" s="336"/>
      <c r="E114" s="271">
        <v>23.6</v>
      </c>
      <c r="F114" s="272"/>
      <c r="G114" s="273"/>
      <c r="H114" s="274"/>
      <c r="I114" s="268"/>
      <c r="J114" s="275"/>
      <c r="K114" s="268"/>
      <c r="M114" s="269" t="s">
        <v>1819</v>
      </c>
      <c r="O114" s="258"/>
    </row>
    <row r="115" spans="1:80">
      <c r="A115" s="259">
        <v>36</v>
      </c>
      <c r="B115" s="260" t="s">
        <v>1820</v>
      </c>
      <c r="C115" s="261" t="s">
        <v>1821</v>
      </c>
      <c r="D115" s="262" t="s">
        <v>201</v>
      </c>
      <c r="E115" s="263">
        <v>51.9</v>
      </c>
      <c r="F115" s="263"/>
      <c r="G115" s="264">
        <f>E115*F115</f>
        <v>0</v>
      </c>
      <c r="H115" s="265">
        <v>1E-4</v>
      </c>
      <c r="I115" s="266">
        <f>E115*H115</f>
        <v>5.1900000000000002E-3</v>
      </c>
      <c r="J115" s="265">
        <v>0</v>
      </c>
      <c r="K115" s="266">
        <f>E115*J115</f>
        <v>0</v>
      </c>
      <c r="O115" s="258">
        <v>2</v>
      </c>
      <c r="AA115" s="233">
        <v>1</v>
      </c>
      <c r="AB115" s="233">
        <v>1</v>
      </c>
      <c r="AC115" s="233">
        <v>1</v>
      </c>
      <c r="AZ115" s="233">
        <v>1</v>
      </c>
      <c r="BA115" s="233">
        <f>IF(AZ115=1,G115,0)</f>
        <v>0</v>
      </c>
      <c r="BB115" s="233">
        <f>IF(AZ115=2,G115,0)</f>
        <v>0</v>
      </c>
      <c r="BC115" s="233">
        <f>IF(AZ115=3,G115,0)</f>
        <v>0</v>
      </c>
      <c r="BD115" s="233">
        <f>IF(AZ115=4,G115,0)</f>
        <v>0</v>
      </c>
      <c r="BE115" s="233">
        <f>IF(AZ115=5,G115,0)</f>
        <v>0</v>
      </c>
      <c r="CA115" s="258">
        <v>1</v>
      </c>
      <c r="CB115" s="258">
        <v>1</v>
      </c>
    </row>
    <row r="116" spans="1:80">
      <c r="A116" s="267"/>
      <c r="B116" s="270"/>
      <c r="C116" s="335" t="s">
        <v>1822</v>
      </c>
      <c r="D116" s="336"/>
      <c r="E116" s="271">
        <v>35.450000000000003</v>
      </c>
      <c r="F116" s="272"/>
      <c r="G116" s="273"/>
      <c r="H116" s="274"/>
      <c r="I116" s="268"/>
      <c r="J116" s="275"/>
      <c r="K116" s="268"/>
      <c r="M116" s="269" t="s">
        <v>1822</v>
      </c>
      <c r="O116" s="258"/>
    </row>
    <row r="117" spans="1:80">
      <c r="A117" s="267"/>
      <c r="B117" s="270"/>
      <c r="C117" s="335" t="s">
        <v>1823</v>
      </c>
      <c r="D117" s="336"/>
      <c r="E117" s="271">
        <v>16.45</v>
      </c>
      <c r="F117" s="272"/>
      <c r="G117" s="273"/>
      <c r="H117" s="274"/>
      <c r="I117" s="268"/>
      <c r="J117" s="275"/>
      <c r="K117" s="268"/>
      <c r="M117" s="269" t="s">
        <v>1823</v>
      </c>
      <c r="O117" s="258"/>
    </row>
    <row r="118" spans="1:80">
      <c r="A118" s="259">
        <v>37</v>
      </c>
      <c r="B118" s="260" t="s">
        <v>1824</v>
      </c>
      <c r="C118" s="261" t="s">
        <v>1825</v>
      </c>
      <c r="D118" s="262" t="s">
        <v>229</v>
      </c>
      <c r="E118" s="263">
        <v>19</v>
      </c>
      <c r="F118" s="263"/>
      <c r="G118" s="264">
        <f>E118*F118</f>
        <v>0</v>
      </c>
      <c r="H118" s="265">
        <v>1.0000000000000001E-5</v>
      </c>
      <c r="I118" s="266">
        <f>E118*H118</f>
        <v>1.9000000000000001E-4</v>
      </c>
      <c r="J118" s="265">
        <v>0</v>
      </c>
      <c r="K118" s="266">
        <f>E118*J118</f>
        <v>0</v>
      </c>
      <c r="O118" s="258">
        <v>2</v>
      </c>
      <c r="AA118" s="233">
        <v>1</v>
      </c>
      <c r="AB118" s="233">
        <v>1</v>
      </c>
      <c r="AC118" s="233">
        <v>1</v>
      </c>
      <c r="AZ118" s="233">
        <v>1</v>
      </c>
      <c r="BA118" s="233">
        <f>IF(AZ118=1,G118,0)</f>
        <v>0</v>
      </c>
      <c r="BB118" s="233">
        <f>IF(AZ118=2,G118,0)</f>
        <v>0</v>
      </c>
      <c r="BC118" s="233">
        <f>IF(AZ118=3,G118,0)</f>
        <v>0</v>
      </c>
      <c r="BD118" s="233">
        <f>IF(AZ118=4,G118,0)</f>
        <v>0</v>
      </c>
      <c r="BE118" s="233">
        <f>IF(AZ118=5,G118,0)</f>
        <v>0</v>
      </c>
      <c r="CA118" s="258">
        <v>1</v>
      </c>
      <c r="CB118" s="258">
        <v>1</v>
      </c>
    </row>
    <row r="119" spans="1:80">
      <c r="A119" s="267"/>
      <c r="B119" s="270"/>
      <c r="C119" s="335" t="s">
        <v>1826</v>
      </c>
      <c r="D119" s="336"/>
      <c r="E119" s="271">
        <v>0</v>
      </c>
      <c r="F119" s="272"/>
      <c r="G119" s="273"/>
      <c r="H119" s="274"/>
      <c r="I119" s="268"/>
      <c r="J119" s="275"/>
      <c r="K119" s="268"/>
      <c r="M119" s="269" t="s">
        <v>1826</v>
      </c>
      <c r="O119" s="258"/>
    </row>
    <row r="120" spans="1:80">
      <c r="A120" s="267"/>
      <c r="B120" s="270"/>
      <c r="C120" s="335" t="s">
        <v>1827</v>
      </c>
      <c r="D120" s="336"/>
      <c r="E120" s="271">
        <v>12</v>
      </c>
      <c r="F120" s="272"/>
      <c r="G120" s="273"/>
      <c r="H120" s="274"/>
      <c r="I120" s="268"/>
      <c r="J120" s="275"/>
      <c r="K120" s="268"/>
      <c r="M120" s="269" t="s">
        <v>1827</v>
      </c>
      <c r="O120" s="258"/>
    </row>
    <row r="121" spans="1:80">
      <c r="A121" s="267"/>
      <c r="B121" s="270"/>
      <c r="C121" s="335" t="s">
        <v>1828</v>
      </c>
      <c r="D121" s="336"/>
      <c r="E121" s="271">
        <v>7</v>
      </c>
      <c r="F121" s="272"/>
      <c r="G121" s="273"/>
      <c r="H121" s="274"/>
      <c r="I121" s="268"/>
      <c r="J121" s="275"/>
      <c r="K121" s="268"/>
      <c r="M121" s="269" t="s">
        <v>1828</v>
      </c>
      <c r="O121" s="258"/>
    </row>
    <row r="122" spans="1:80">
      <c r="A122" s="259">
        <v>38</v>
      </c>
      <c r="B122" s="260" t="s">
        <v>1829</v>
      </c>
      <c r="C122" s="261" t="s">
        <v>1830</v>
      </c>
      <c r="D122" s="262" t="s">
        <v>229</v>
      </c>
      <c r="E122" s="263">
        <v>6</v>
      </c>
      <c r="F122" s="263"/>
      <c r="G122" s="264">
        <f>E122*F122</f>
        <v>0</v>
      </c>
      <c r="H122" s="265">
        <v>3.0000000000000001E-5</v>
      </c>
      <c r="I122" s="266">
        <f>E122*H122</f>
        <v>1.8000000000000001E-4</v>
      </c>
      <c r="J122" s="265">
        <v>0</v>
      </c>
      <c r="K122" s="266">
        <f>E122*J122</f>
        <v>0</v>
      </c>
      <c r="O122" s="258">
        <v>2</v>
      </c>
      <c r="AA122" s="233">
        <v>1</v>
      </c>
      <c r="AB122" s="233">
        <v>1</v>
      </c>
      <c r="AC122" s="233">
        <v>1</v>
      </c>
      <c r="AZ122" s="233">
        <v>1</v>
      </c>
      <c r="BA122" s="233">
        <f>IF(AZ122=1,G122,0)</f>
        <v>0</v>
      </c>
      <c r="BB122" s="233">
        <f>IF(AZ122=2,G122,0)</f>
        <v>0</v>
      </c>
      <c r="BC122" s="233">
        <f>IF(AZ122=3,G122,0)</f>
        <v>0</v>
      </c>
      <c r="BD122" s="233">
        <f>IF(AZ122=4,G122,0)</f>
        <v>0</v>
      </c>
      <c r="BE122" s="233">
        <f>IF(AZ122=5,G122,0)</f>
        <v>0</v>
      </c>
      <c r="CA122" s="258">
        <v>1</v>
      </c>
      <c r="CB122" s="258">
        <v>1</v>
      </c>
    </row>
    <row r="123" spans="1:80">
      <c r="A123" s="267"/>
      <c r="B123" s="270"/>
      <c r="C123" s="335" t="s">
        <v>1831</v>
      </c>
      <c r="D123" s="336"/>
      <c r="E123" s="271">
        <v>6</v>
      </c>
      <c r="F123" s="272"/>
      <c r="G123" s="273"/>
      <c r="H123" s="274"/>
      <c r="I123" s="268"/>
      <c r="J123" s="275"/>
      <c r="K123" s="268"/>
      <c r="M123" s="269" t="s">
        <v>1831</v>
      </c>
      <c r="O123" s="258"/>
    </row>
    <row r="124" spans="1:80">
      <c r="A124" s="259">
        <v>39</v>
      </c>
      <c r="B124" s="260" t="s">
        <v>1832</v>
      </c>
      <c r="C124" s="261" t="s">
        <v>1833</v>
      </c>
      <c r="D124" s="262" t="s">
        <v>229</v>
      </c>
      <c r="E124" s="263">
        <v>5</v>
      </c>
      <c r="F124" s="263"/>
      <c r="G124" s="264">
        <f>E124*F124</f>
        <v>0</v>
      </c>
      <c r="H124" s="265">
        <v>2.0000000000000002E-5</v>
      </c>
      <c r="I124" s="266">
        <f>E124*H124</f>
        <v>1E-4</v>
      </c>
      <c r="J124" s="265">
        <v>0</v>
      </c>
      <c r="K124" s="266">
        <f>E124*J124</f>
        <v>0</v>
      </c>
      <c r="O124" s="258">
        <v>2</v>
      </c>
      <c r="AA124" s="233">
        <v>1</v>
      </c>
      <c r="AB124" s="233">
        <v>1</v>
      </c>
      <c r="AC124" s="233">
        <v>1</v>
      </c>
      <c r="AZ124" s="233">
        <v>1</v>
      </c>
      <c r="BA124" s="233">
        <f>IF(AZ124=1,G124,0)</f>
        <v>0</v>
      </c>
      <c r="BB124" s="233">
        <f>IF(AZ124=2,G124,0)</f>
        <v>0</v>
      </c>
      <c r="BC124" s="233">
        <f>IF(AZ124=3,G124,0)</f>
        <v>0</v>
      </c>
      <c r="BD124" s="233">
        <f>IF(AZ124=4,G124,0)</f>
        <v>0</v>
      </c>
      <c r="BE124" s="233">
        <f>IF(AZ124=5,G124,0)</f>
        <v>0</v>
      </c>
      <c r="CA124" s="258">
        <v>1</v>
      </c>
      <c r="CB124" s="258">
        <v>1</v>
      </c>
    </row>
    <row r="125" spans="1:80">
      <c r="A125" s="267"/>
      <c r="B125" s="270"/>
      <c r="C125" s="335" t="s">
        <v>1826</v>
      </c>
      <c r="D125" s="336"/>
      <c r="E125" s="271">
        <v>0</v>
      </c>
      <c r="F125" s="272"/>
      <c r="G125" s="273"/>
      <c r="H125" s="274"/>
      <c r="I125" s="268"/>
      <c r="J125" s="275"/>
      <c r="K125" s="268"/>
      <c r="M125" s="269" t="s">
        <v>1826</v>
      </c>
      <c r="O125" s="258"/>
    </row>
    <row r="126" spans="1:80">
      <c r="A126" s="267"/>
      <c r="B126" s="270"/>
      <c r="C126" s="335" t="s">
        <v>1834</v>
      </c>
      <c r="D126" s="336"/>
      <c r="E126" s="271">
        <v>4</v>
      </c>
      <c r="F126" s="272"/>
      <c r="G126" s="273"/>
      <c r="H126" s="274"/>
      <c r="I126" s="268"/>
      <c r="J126" s="275"/>
      <c r="K126" s="268"/>
      <c r="M126" s="269" t="s">
        <v>1834</v>
      </c>
      <c r="O126" s="258"/>
    </row>
    <row r="127" spans="1:80">
      <c r="A127" s="267"/>
      <c r="B127" s="270"/>
      <c r="C127" s="335" t="s">
        <v>1835</v>
      </c>
      <c r="D127" s="336"/>
      <c r="E127" s="271">
        <v>1</v>
      </c>
      <c r="F127" s="272"/>
      <c r="G127" s="273"/>
      <c r="H127" s="274"/>
      <c r="I127" s="268"/>
      <c r="J127" s="275"/>
      <c r="K127" s="268"/>
      <c r="M127" s="269" t="s">
        <v>1835</v>
      </c>
      <c r="O127" s="258"/>
    </row>
    <row r="128" spans="1:80">
      <c r="A128" s="259">
        <v>40</v>
      </c>
      <c r="B128" s="260" t="s">
        <v>1836</v>
      </c>
      <c r="C128" s="261" t="s">
        <v>1837</v>
      </c>
      <c r="D128" s="262" t="s">
        <v>229</v>
      </c>
      <c r="E128" s="263">
        <v>7</v>
      </c>
      <c r="F128" s="263"/>
      <c r="G128" s="264">
        <f>E128*F128</f>
        <v>0</v>
      </c>
      <c r="H128" s="265">
        <v>0</v>
      </c>
      <c r="I128" s="266">
        <f>E128*H128</f>
        <v>0</v>
      </c>
      <c r="J128" s="265"/>
      <c r="K128" s="266">
        <f>E128*J128</f>
        <v>0</v>
      </c>
      <c r="O128" s="258">
        <v>2</v>
      </c>
      <c r="AA128" s="233">
        <v>12</v>
      </c>
      <c r="AB128" s="233">
        <v>0</v>
      </c>
      <c r="AC128" s="233">
        <v>32</v>
      </c>
      <c r="AZ128" s="233">
        <v>1</v>
      </c>
      <c r="BA128" s="233">
        <f>IF(AZ128=1,G128,0)</f>
        <v>0</v>
      </c>
      <c r="BB128" s="233">
        <f>IF(AZ128=2,G128,0)</f>
        <v>0</v>
      </c>
      <c r="BC128" s="233">
        <f>IF(AZ128=3,G128,0)</f>
        <v>0</v>
      </c>
      <c r="BD128" s="233">
        <f>IF(AZ128=4,G128,0)</f>
        <v>0</v>
      </c>
      <c r="BE128" s="233">
        <f>IF(AZ128=5,G128,0)</f>
        <v>0</v>
      </c>
      <c r="CA128" s="258">
        <v>12</v>
      </c>
      <c r="CB128" s="258">
        <v>0</v>
      </c>
    </row>
    <row r="129" spans="1:80">
      <c r="A129" s="267"/>
      <c r="B129" s="270"/>
      <c r="C129" s="335" t="s">
        <v>1838</v>
      </c>
      <c r="D129" s="336"/>
      <c r="E129" s="271">
        <v>6</v>
      </c>
      <c r="F129" s="272"/>
      <c r="G129" s="273"/>
      <c r="H129" s="274"/>
      <c r="I129" s="268"/>
      <c r="J129" s="275"/>
      <c r="K129" s="268"/>
      <c r="M129" s="269" t="s">
        <v>1838</v>
      </c>
      <c r="O129" s="258"/>
    </row>
    <row r="130" spans="1:80">
      <c r="A130" s="267"/>
      <c r="B130" s="270"/>
      <c r="C130" s="335" t="s">
        <v>1839</v>
      </c>
      <c r="D130" s="336"/>
      <c r="E130" s="271">
        <v>1</v>
      </c>
      <c r="F130" s="272"/>
      <c r="G130" s="273"/>
      <c r="H130" s="274"/>
      <c r="I130" s="268"/>
      <c r="J130" s="275"/>
      <c r="K130" s="268"/>
      <c r="M130" s="269" t="s">
        <v>1839</v>
      </c>
      <c r="O130" s="258"/>
    </row>
    <row r="131" spans="1:80">
      <c r="A131" s="259">
        <v>41</v>
      </c>
      <c r="B131" s="260" t="s">
        <v>1840</v>
      </c>
      <c r="C131" s="261" t="s">
        <v>1841</v>
      </c>
      <c r="D131" s="262" t="s">
        <v>673</v>
      </c>
      <c r="E131" s="263">
        <v>1</v>
      </c>
      <c r="F131" s="263"/>
      <c r="G131" s="264">
        <f>E131*F131</f>
        <v>0</v>
      </c>
      <c r="H131" s="265">
        <v>0</v>
      </c>
      <c r="I131" s="266">
        <f>E131*H131</f>
        <v>0</v>
      </c>
      <c r="J131" s="265"/>
      <c r="K131" s="266">
        <f>E131*J131</f>
        <v>0</v>
      </c>
      <c r="O131" s="258">
        <v>2</v>
      </c>
      <c r="AA131" s="233">
        <v>12</v>
      </c>
      <c r="AB131" s="233">
        <v>0</v>
      </c>
      <c r="AC131" s="233">
        <v>69</v>
      </c>
      <c r="AZ131" s="233">
        <v>1</v>
      </c>
      <c r="BA131" s="233">
        <f>IF(AZ131=1,G131,0)</f>
        <v>0</v>
      </c>
      <c r="BB131" s="233">
        <f>IF(AZ131=2,G131,0)</f>
        <v>0</v>
      </c>
      <c r="BC131" s="233">
        <f>IF(AZ131=3,G131,0)</f>
        <v>0</v>
      </c>
      <c r="BD131" s="233">
        <f>IF(AZ131=4,G131,0)</f>
        <v>0</v>
      </c>
      <c r="BE131" s="233">
        <f>IF(AZ131=5,G131,0)</f>
        <v>0</v>
      </c>
      <c r="CA131" s="258">
        <v>12</v>
      </c>
      <c r="CB131" s="258">
        <v>0</v>
      </c>
    </row>
    <row r="132" spans="1:80">
      <c r="A132" s="259">
        <v>42</v>
      </c>
      <c r="B132" s="260" t="s">
        <v>1842</v>
      </c>
      <c r="C132" s="261" t="s">
        <v>1843</v>
      </c>
      <c r="D132" s="262" t="s">
        <v>229</v>
      </c>
      <c r="E132" s="263">
        <v>20</v>
      </c>
      <c r="F132" s="263"/>
      <c r="G132" s="264">
        <f>E132*F132</f>
        <v>0</v>
      </c>
      <c r="H132" s="265">
        <v>3.2100000000000002E-3</v>
      </c>
      <c r="I132" s="266">
        <f>E132*H132</f>
        <v>6.4200000000000007E-2</v>
      </c>
      <c r="J132" s="265"/>
      <c r="K132" s="266">
        <f>E132*J132</f>
        <v>0</v>
      </c>
      <c r="O132" s="258">
        <v>2</v>
      </c>
      <c r="AA132" s="233">
        <v>3</v>
      </c>
      <c r="AB132" s="233">
        <v>1</v>
      </c>
      <c r="AC132" s="233" t="s">
        <v>1842</v>
      </c>
      <c r="AZ132" s="233">
        <v>1</v>
      </c>
      <c r="BA132" s="233">
        <f>IF(AZ132=1,G132,0)</f>
        <v>0</v>
      </c>
      <c r="BB132" s="233">
        <f>IF(AZ132=2,G132,0)</f>
        <v>0</v>
      </c>
      <c r="BC132" s="233">
        <f>IF(AZ132=3,G132,0)</f>
        <v>0</v>
      </c>
      <c r="BD132" s="233">
        <f>IF(AZ132=4,G132,0)</f>
        <v>0</v>
      </c>
      <c r="BE132" s="233">
        <f>IF(AZ132=5,G132,0)</f>
        <v>0</v>
      </c>
      <c r="CA132" s="258">
        <v>3</v>
      </c>
      <c r="CB132" s="258">
        <v>1</v>
      </c>
    </row>
    <row r="133" spans="1:80">
      <c r="A133" s="259">
        <v>43</v>
      </c>
      <c r="B133" s="260" t="s">
        <v>1844</v>
      </c>
      <c r="C133" s="261" t="s">
        <v>1845</v>
      </c>
      <c r="D133" s="262" t="s">
        <v>229</v>
      </c>
      <c r="E133" s="263">
        <v>3</v>
      </c>
      <c r="F133" s="263"/>
      <c r="G133" s="264">
        <f>E133*F133</f>
        <v>0</v>
      </c>
      <c r="H133" s="265">
        <v>9.6299999999999997E-3</v>
      </c>
      <c r="I133" s="266">
        <f>E133*H133</f>
        <v>2.8889999999999999E-2</v>
      </c>
      <c r="J133" s="265"/>
      <c r="K133" s="266">
        <f>E133*J133</f>
        <v>0</v>
      </c>
      <c r="O133" s="258">
        <v>2</v>
      </c>
      <c r="AA133" s="233">
        <v>3</v>
      </c>
      <c r="AB133" s="233">
        <v>1</v>
      </c>
      <c r="AC133" s="233" t="s">
        <v>1844</v>
      </c>
      <c r="AZ133" s="233">
        <v>1</v>
      </c>
      <c r="BA133" s="233">
        <f>IF(AZ133=1,G133,0)</f>
        <v>0</v>
      </c>
      <c r="BB133" s="233">
        <f>IF(AZ133=2,G133,0)</f>
        <v>0</v>
      </c>
      <c r="BC133" s="233">
        <f>IF(AZ133=3,G133,0)</f>
        <v>0</v>
      </c>
      <c r="BD133" s="233">
        <f>IF(AZ133=4,G133,0)</f>
        <v>0</v>
      </c>
      <c r="BE133" s="233">
        <f>IF(AZ133=5,G133,0)</f>
        <v>0</v>
      </c>
      <c r="CA133" s="258">
        <v>3</v>
      </c>
      <c r="CB133" s="258">
        <v>1</v>
      </c>
    </row>
    <row r="134" spans="1:80">
      <c r="A134" s="259">
        <v>44</v>
      </c>
      <c r="B134" s="260" t="s">
        <v>1669</v>
      </c>
      <c r="C134" s="261" t="s">
        <v>1670</v>
      </c>
      <c r="D134" s="262" t="s">
        <v>229</v>
      </c>
      <c r="E134" s="263">
        <v>5</v>
      </c>
      <c r="F134" s="263"/>
      <c r="G134" s="264">
        <f>E134*F134</f>
        <v>0</v>
      </c>
      <c r="H134" s="265">
        <v>1.6049999999999998E-2</v>
      </c>
      <c r="I134" s="266">
        <f>E134*H134</f>
        <v>8.0249999999999988E-2</v>
      </c>
      <c r="J134" s="265"/>
      <c r="K134" s="266">
        <f>E134*J134</f>
        <v>0</v>
      </c>
      <c r="O134" s="258">
        <v>2</v>
      </c>
      <c r="AA134" s="233">
        <v>3</v>
      </c>
      <c r="AB134" s="233">
        <v>0</v>
      </c>
      <c r="AC134" s="233" t="s">
        <v>1669</v>
      </c>
      <c r="AZ134" s="233">
        <v>1</v>
      </c>
      <c r="BA134" s="233">
        <f>IF(AZ134=1,G134,0)</f>
        <v>0</v>
      </c>
      <c r="BB134" s="233">
        <f>IF(AZ134=2,G134,0)</f>
        <v>0</v>
      </c>
      <c r="BC134" s="233">
        <f>IF(AZ134=3,G134,0)</f>
        <v>0</v>
      </c>
      <c r="BD134" s="233">
        <f>IF(AZ134=4,G134,0)</f>
        <v>0</v>
      </c>
      <c r="BE134" s="233">
        <f>IF(AZ134=5,G134,0)</f>
        <v>0</v>
      </c>
      <c r="CA134" s="258">
        <v>3</v>
      </c>
      <c r="CB134" s="258">
        <v>0</v>
      </c>
    </row>
    <row r="135" spans="1:80">
      <c r="A135" s="259">
        <v>45</v>
      </c>
      <c r="B135" s="260" t="s">
        <v>1846</v>
      </c>
      <c r="C135" s="261" t="s">
        <v>1847</v>
      </c>
      <c r="D135" s="262" t="s">
        <v>229</v>
      </c>
      <c r="E135" s="263">
        <v>8</v>
      </c>
      <c r="F135" s="263"/>
      <c r="G135" s="264">
        <f>E135*F135</f>
        <v>0</v>
      </c>
      <c r="H135" s="265">
        <v>3.15E-3</v>
      </c>
      <c r="I135" s="266">
        <f>E135*H135</f>
        <v>2.52E-2</v>
      </c>
      <c r="J135" s="265"/>
      <c r="K135" s="266">
        <f>E135*J135</f>
        <v>0</v>
      </c>
      <c r="O135" s="258">
        <v>2</v>
      </c>
      <c r="AA135" s="233">
        <v>3</v>
      </c>
      <c r="AB135" s="233">
        <v>1</v>
      </c>
      <c r="AC135" s="233">
        <v>286147902</v>
      </c>
      <c r="AZ135" s="233">
        <v>1</v>
      </c>
      <c r="BA135" s="233">
        <f>IF(AZ135=1,G135,0)</f>
        <v>0</v>
      </c>
      <c r="BB135" s="233">
        <f>IF(AZ135=2,G135,0)</f>
        <v>0</v>
      </c>
      <c r="BC135" s="233">
        <f>IF(AZ135=3,G135,0)</f>
        <v>0</v>
      </c>
      <c r="BD135" s="233">
        <f>IF(AZ135=4,G135,0)</f>
        <v>0</v>
      </c>
      <c r="BE135" s="233">
        <f>IF(AZ135=5,G135,0)</f>
        <v>0</v>
      </c>
      <c r="CA135" s="258">
        <v>3</v>
      </c>
      <c r="CB135" s="258">
        <v>1</v>
      </c>
    </row>
    <row r="136" spans="1:80">
      <c r="A136" s="267"/>
      <c r="B136" s="270"/>
      <c r="C136" s="335" t="s">
        <v>1848</v>
      </c>
      <c r="D136" s="336"/>
      <c r="E136" s="271">
        <v>8</v>
      </c>
      <c r="F136" s="272"/>
      <c r="G136" s="273"/>
      <c r="H136" s="274"/>
      <c r="I136" s="268"/>
      <c r="J136" s="275"/>
      <c r="K136" s="268"/>
      <c r="M136" s="269" t="s">
        <v>1848</v>
      </c>
      <c r="O136" s="258"/>
    </row>
    <row r="137" spans="1:80">
      <c r="A137" s="259">
        <v>46</v>
      </c>
      <c r="B137" s="260" t="s">
        <v>1849</v>
      </c>
      <c r="C137" s="261" t="s">
        <v>1850</v>
      </c>
      <c r="D137" s="262" t="s">
        <v>229</v>
      </c>
      <c r="E137" s="263">
        <v>6</v>
      </c>
      <c r="F137" s="263"/>
      <c r="G137" s="264">
        <f>E137*F137</f>
        <v>0</v>
      </c>
      <c r="H137" s="265">
        <v>1.1900000000000001E-3</v>
      </c>
      <c r="I137" s="266">
        <f>E137*H137</f>
        <v>7.1400000000000005E-3</v>
      </c>
      <c r="J137" s="265"/>
      <c r="K137" s="266">
        <f>E137*J137</f>
        <v>0</v>
      </c>
      <c r="O137" s="258">
        <v>2</v>
      </c>
      <c r="AA137" s="233">
        <v>3</v>
      </c>
      <c r="AB137" s="233">
        <v>0</v>
      </c>
      <c r="AC137" s="233">
        <v>286147906</v>
      </c>
      <c r="AZ137" s="233">
        <v>1</v>
      </c>
      <c r="BA137" s="233">
        <f>IF(AZ137=1,G137,0)</f>
        <v>0</v>
      </c>
      <c r="BB137" s="233">
        <f>IF(AZ137=2,G137,0)</f>
        <v>0</v>
      </c>
      <c r="BC137" s="233">
        <f>IF(AZ137=3,G137,0)</f>
        <v>0</v>
      </c>
      <c r="BD137" s="233">
        <f>IF(AZ137=4,G137,0)</f>
        <v>0</v>
      </c>
      <c r="BE137" s="233">
        <f>IF(AZ137=5,G137,0)</f>
        <v>0</v>
      </c>
      <c r="CA137" s="258">
        <v>3</v>
      </c>
      <c r="CB137" s="258">
        <v>0</v>
      </c>
    </row>
    <row r="138" spans="1:80">
      <c r="A138" s="259">
        <v>47</v>
      </c>
      <c r="B138" s="260" t="s">
        <v>1851</v>
      </c>
      <c r="C138" s="261" t="s">
        <v>1852</v>
      </c>
      <c r="D138" s="262" t="s">
        <v>229</v>
      </c>
      <c r="E138" s="263">
        <v>31</v>
      </c>
      <c r="F138" s="263"/>
      <c r="G138" s="264">
        <f>E138*F138</f>
        <v>0</v>
      </c>
      <c r="H138" s="265">
        <v>2.15E-3</v>
      </c>
      <c r="I138" s="266">
        <f>E138*H138</f>
        <v>6.6650000000000001E-2</v>
      </c>
      <c r="J138" s="265"/>
      <c r="K138" s="266">
        <f>E138*J138</f>
        <v>0</v>
      </c>
      <c r="O138" s="258">
        <v>2</v>
      </c>
      <c r="AA138" s="233">
        <v>3</v>
      </c>
      <c r="AB138" s="233">
        <v>0</v>
      </c>
      <c r="AC138" s="233">
        <v>286147907</v>
      </c>
      <c r="AZ138" s="233">
        <v>1</v>
      </c>
      <c r="BA138" s="233">
        <f>IF(AZ138=1,G138,0)</f>
        <v>0</v>
      </c>
      <c r="BB138" s="233">
        <f>IF(AZ138=2,G138,0)</f>
        <v>0</v>
      </c>
      <c r="BC138" s="233">
        <f>IF(AZ138=3,G138,0)</f>
        <v>0</v>
      </c>
      <c r="BD138" s="233">
        <f>IF(AZ138=4,G138,0)</f>
        <v>0</v>
      </c>
      <c r="BE138" s="233">
        <f>IF(AZ138=5,G138,0)</f>
        <v>0</v>
      </c>
      <c r="CA138" s="258">
        <v>3</v>
      </c>
      <c r="CB138" s="258">
        <v>0</v>
      </c>
    </row>
    <row r="139" spans="1:80">
      <c r="A139" s="259">
        <v>48</v>
      </c>
      <c r="B139" s="260" t="s">
        <v>1853</v>
      </c>
      <c r="C139" s="261" t="s">
        <v>1854</v>
      </c>
      <c r="D139" s="262" t="s">
        <v>229</v>
      </c>
      <c r="E139" s="263">
        <v>4</v>
      </c>
      <c r="F139" s="263"/>
      <c r="G139" s="264">
        <f>E139*F139</f>
        <v>0</v>
      </c>
      <c r="H139" s="265">
        <v>9.8200000000000006E-3</v>
      </c>
      <c r="I139" s="266">
        <f>E139*H139</f>
        <v>3.9280000000000002E-2</v>
      </c>
      <c r="J139" s="265"/>
      <c r="K139" s="266">
        <f>E139*J139</f>
        <v>0</v>
      </c>
      <c r="O139" s="258">
        <v>2</v>
      </c>
      <c r="AA139" s="233">
        <v>3</v>
      </c>
      <c r="AB139" s="233">
        <v>0</v>
      </c>
      <c r="AC139" s="233">
        <v>286147910</v>
      </c>
      <c r="AZ139" s="233">
        <v>1</v>
      </c>
      <c r="BA139" s="233">
        <f>IF(AZ139=1,G139,0)</f>
        <v>0</v>
      </c>
      <c r="BB139" s="233">
        <f>IF(AZ139=2,G139,0)</f>
        <v>0</v>
      </c>
      <c r="BC139" s="233">
        <f>IF(AZ139=3,G139,0)</f>
        <v>0</v>
      </c>
      <c r="BD139" s="233">
        <f>IF(AZ139=4,G139,0)</f>
        <v>0</v>
      </c>
      <c r="BE139" s="233">
        <f>IF(AZ139=5,G139,0)</f>
        <v>0</v>
      </c>
      <c r="CA139" s="258">
        <v>3</v>
      </c>
      <c r="CB139" s="258">
        <v>0</v>
      </c>
    </row>
    <row r="140" spans="1:80">
      <c r="A140" s="259">
        <v>49</v>
      </c>
      <c r="B140" s="260" t="s">
        <v>1855</v>
      </c>
      <c r="C140" s="261" t="s">
        <v>1856</v>
      </c>
      <c r="D140" s="262" t="s">
        <v>229</v>
      </c>
      <c r="E140" s="263">
        <v>8</v>
      </c>
      <c r="F140" s="263"/>
      <c r="G140" s="264">
        <f>E140*F140</f>
        <v>0</v>
      </c>
      <c r="H140" s="265">
        <v>2.9E-4</v>
      </c>
      <c r="I140" s="266">
        <f>E140*H140</f>
        <v>2.32E-3</v>
      </c>
      <c r="J140" s="265"/>
      <c r="K140" s="266">
        <f>E140*J140</f>
        <v>0</v>
      </c>
      <c r="O140" s="258">
        <v>2</v>
      </c>
      <c r="AA140" s="233">
        <v>3</v>
      </c>
      <c r="AB140" s="233">
        <v>0</v>
      </c>
      <c r="AC140" s="233" t="s">
        <v>1855</v>
      </c>
      <c r="AZ140" s="233">
        <v>1</v>
      </c>
      <c r="BA140" s="233">
        <f>IF(AZ140=1,G140,0)</f>
        <v>0</v>
      </c>
      <c r="BB140" s="233">
        <f>IF(AZ140=2,G140,0)</f>
        <v>0</v>
      </c>
      <c r="BC140" s="233">
        <f>IF(AZ140=3,G140,0)</f>
        <v>0</v>
      </c>
      <c r="BD140" s="233">
        <f>IF(AZ140=4,G140,0)</f>
        <v>0</v>
      </c>
      <c r="BE140" s="233">
        <f>IF(AZ140=5,G140,0)</f>
        <v>0</v>
      </c>
      <c r="CA140" s="258">
        <v>3</v>
      </c>
      <c r="CB140" s="258">
        <v>0</v>
      </c>
    </row>
    <row r="141" spans="1:80">
      <c r="A141" s="267"/>
      <c r="B141" s="270"/>
      <c r="C141" s="335" t="s">
        <v>1857</v>
      </c>
      <c r="D141" s="336"/>
      <c r="E141" s="271">
        <v>6</v>
      </c>
      <c r="F141" s="272"/>
      <c r="G141" s="273"/>
      <c r="H141" s="274"/>
      <c r="I141" s="268"/>
      <c r="J141" s="275"/>
      <c r="K141" s="268"/>
      <c r="M141" s="269" t="s">
        <v>1857</v>
      </c>
      <c r="O141" s="258"/>
    </row>
    <row r="142" spans="1:80">
      <c r="A142" s="267"/>
      <c r="B142" s="270"/>
      <c r="C142" s="335" t="s">
        <v>1858</v>
      </c>
      <c r="D142" s="336"/>
      <c r="E142" s="271">
        <v>2</v>
      </c>
      <c r="F142" s="272"/>
      <c r="G142" s="273"/>
      <c r="H142" s="274"/>
      <c r="I142" s="268"/>
      <c r="J142" s="275"/>
      <c r="K142" s="268"/>
      <c r="M142" s="269" t="s">
        <v>1858</v>
      </c>
      <c r="O142" s="258"/>
    </row>
    <row r="143" spans="1:80">
      <c r="A143" s="259">
        <v>50</v>
      </c>
      <c r="B143" s="260" t="s">
        <v>1859</v>
      </c>
      <c r="C143" s="261" t="s">
        <v>1860</v>
      </c>
      <c r="D143" s="262" t="s">
        <v>229</v>
      </c>
      <c r="E143" s="263">
        <v>1</v>
      </c>
      <c r="F143" s="263"/>
      <c r="G143" s="264">
        <f>E143*F143</f>
        <v>0</v>
      </c>
      <c r="H143" s="265">
        <v>2.9E-4</v>
      </c>
      <c r="I143" s="266">
        <f>E143*H143</f>
        <v>2.9E-4</v>
      </c>
      <c r="J143" s="265"/>
      <c r="K143" s="266">
        <f>E143*J143</f>
        <v>0</v>
      </c>
      <c r="O143" s="258">
        <v>2</v>
      </c>
      <c r="AA143" s="233">
        <v>3</v>
      </c>
      <c r="AB143" s="233">
        <v>0</v>
      </c>
      <c r="AC143" s="233" t="s">
        <v>1859</v>
      </c>
      <c r="AZ143" s="233">
        <v>1</v>
      </c>
      <c r="BA143" s="233">
        <f>IF(AZ143=1,G143,0)</f>
        <v>0</v>
      </c>
      <c r="BB143" s="233">
        <f>IF(AZ143=2,G143,0)</f>
        <v>0</v>
      </c>
      <c r="BC143" s="233">
        <f>IF(AZ143=3,G143,0)</f>
        <v>0</v>
      </c>
      <c r="BD143" s="233">
        <f>IF(AZ143=4,G143,0)</f>
        <v>0</v>
      </c>
      <c r="BE143" s="233">
        <f>IF(AZ143=5,G143,0)</f>
        <v>0</v>
      </c>
      <c r="CA143" s="258">
        <v>3</v>
      </c>
      <c r="CB143" s="258">
        <v>0</v>
      </c>
    </row>
    <row r="144" spans="1:80">
      <c r="A144" s="267"/>
      <c r="B144" s="270"/>
      <c r="C144" s="335" t="s">
        <v>861</v>
      </c>
      <c r="D144" s="336"/>
      <c r="E144" s="271">
        <v>1</v>
      </c>
      <c r="F144" s="272"/>
      <c r="G144" s="273"/>
      <c r="H144" s="274"/>
      <c r="I144" s="268"/>
      <c r="J144" s="275"/>
      <c r="K144" s="268"/>
      <c r="M144" s="269" t="s">
        <v>861</v>
      </c>
      <c r="O144" s="258"/>
    </row>
    <row r="145" spans="1:80">
      <c r="A145" s="259">
        <v>51</v>
      </c>
      <c r="B145" s="260" t="s">
        <v>1861</v>
      </c>
      <c r="C145" s="261" t="s">
        <v>1862</v>
      </c>
      <c r="D145" s="262" t="s">
        <v>229</v>
      </c>
      <c r="E145" s="263">
        <v>11</v>
      </c>
      <c r="F145" s="263"/>
      <c r="G145" s="264">
        <f>E145*F145</f>
        <v>0</v>
      </c>
      <c r="H145" s="265">
        <v>3.8000000000000002E-4</v>
      </c>
      <c r="I145" s="266">
        <f>E145*H145</f>
        <v>4.1800000000000006E-3</v>
      </c>
      <c r="J145" s="265"/>
      <c r="K145" s="266">
        <f>E145*J145</f>
        <v>0</v>
      </c>
      <c r="O145" s="258">
        <v>2</v>
      </c>
      <c r="AA145" s="233">
        <v>3</v>
      </c>
      <c r="AB145" s="233">
        <v>0</v>
      </c>
      <c r="AC145" s="233" t="s">
        <v>1861</v>
      </c>
      <c r="AZ145" s="233">
        <v>1</v>
      </c>
      <c r="BA145" s="233">
        <f>IF(AZ145=1,G145,0)</f>
        <v>0</v>
      </c>
      <c r="BB145" s="233">
        <f>IF(AZ145=2,G145,0)</f>
        <v>0</v>
      </c>
      <c r="BC145" s="233">
        <f>IF(AZ145=3,G145,0)</f>
        <v>0</v>
      </c>
      <c r="BD145" s="233">
        <f>IF(AZ145=4,G145,0)</f>
        <v>0</v>
      </c>
      <c r="BE145" s="233">
        <f>IF(AZ145=5,G145,0)</f>
        <v>0</v>
      </c>
      <c r="CA145" s="258">
        <v>3</v>
      </c>
      <c r="CB145" s="258">
        <v>0</v>
      </c>
    </row>
    <row r="146" spans="1:80">
      <c r="A146" s="267"/>
      <c r="B146" s="270"/>
      <c r="C146" s="335" t="s">
        <v>1863</v>
      </c>
      <c r="D146" s="336"/>
      <c r="E146" s="271">
        <v>7</v>
      </c>
      <c r="F146" s="272"/>
      <c r="G146" s="273"/>
      <c r="H146" s="274"/>
      <c r="I146" s="268"/>
      <c r="J146" s="275"/>
      <c r="K146" s="268"/>
      <c r="M146" s="269" t="s">
        <v>1863</v>
      </c>
      <c r="O146" s="258"/>
    </row>
    <row r="147" spans="1:80">
      <c r="A147" s="267"/>
      <c r="B147" s="270"/>
      <c r="C147" s="335" t="s">
        <v>1864</v>
      </c>
      <c r="D147" s="336"/>
      <c r="E147" s="271">
        <v>4</v>
      </c>
      <c r="F147" s="272"/>
      <c r="G147" s="273"/>
      <c r="H147" s="274"/>
      <c r="I147" s="268"/>
      <c r="J147" s="275"/>
      <c r="K147" s="268"/>
      <c r="M147" s="269" t="s">
        <v>1864</v>
      </c>
      <c r="O147" s="258"/>
    </row>
    <row r="148" spans="1:80">
      <c r="A148" s="259">
        <v>52</v>
      </c>
      <c r="B148" s="260" t="s">
        <v>1865</v>
      </c>
      <c r="C148" s="261" t="s">
        <v>1866</v>
      </c>
      <c r="D148" s="262" t="s">
        <v>229</v>
      </c>
      <c r="E148" s="263">
        <v>1</v>
      </c>
      <c r="F148" s="263"/>
      <c r="G148" s="264">
        <f>E148*F148</f>
        <v>0</v>
      </c>
      <c r="H148" s="265">
        <v>5.4000000000000001E-4</v>
      </c>
      <c r="I148" s="266">
        <f>E148*H148</f>
        <v>5.4000000000000001E-4</v>
      </c>
      <c r="J148" s="265"/>
      <c r="K148" s="266">
        <f>E148*J148</f>
        <v>0</v>
      </c>
      <c r="O148" s="258">
        <v>2</v>
      </c>
      <c r="AA148" s="233">
        <v>3</v>
      </c>
      <c r="AB148" s="233">
        <v>0</v>
      </c>
      <c r="AC148" s="233" t="s">
        <v>1865</v>
      </c>
      <c r="AZ148" s="233">
        <v>1</v>
      </c>
      <c r="BA148" s="233">
        <f>IF(AZ148=1,G148,0)</f>
        <v>0</v>
      </c>
      <c r="BB148" s="233">
        <f>IF(AZ148=2,G148,0)</f>
        <v>0</v>
      </c>
      <c r="BC148" s="233">
        <f>IF(AZ148=3,G148,0)</f>
        <v>0</v>
      </c>
      <c r="BD148" s="233">
        <f>IF(AZ148=4,G148,0)</f>
        <v>0</v>
      </c>
      <c r="BE148" s="233">
        <f>IF(AZ148=5,G148,0)</f>
        <v>0</v>
      </c>
      <c r="CA148" s="258">
        <v>3</v>
      </c>
      <c r="CB148" s="258">
        <v>0</v>
      </c>
    </row>
    <row r="149" spans="1:80">
      <c r="A149" s="267"/>
      <c r="B149" s="270"/>
      <c r="C149" s="335" t="s">
        <v>861</v>
      </c>
      <c r="D149" s="336"/>
      <c r="E149" s="271">
        <v>1</v>
      </c>
      <c r="F149" s="272"/>
      <c r="G149" s="273"/>
      <c r="H149" s="274"/>
      <c r="I149" s="268"/>
      <c r="J149" s="275"/>
      <c r="K149" s="268"/>
      <c r="M149" s="269" t="s">
        <v>861</v>
      </c>
      <c r="O149" s="258"/>
    </row>
    <row r="150" spans="1:80">
      <c r="A150" s="259">
        <v>53</v>
      </c>
      <c r="B150" s="260" t="s">
        <v>1867</v>
      </c>
      <c r="C150" s="261" t="s">
        <v>1868</v>
      </c>
      <c r="D150" s="262" t="s">
        <v>229</v>
      </c>
      <c r="E150" s="263">
        <v>6</v>
      </c>
      <c r="F150" s="263"/>
      <c r="G150" s="264">
        <f>E150*F150</f>
        <v>0</v>
      </c>
      <c r="H150" s="265">
        <v>6.6E-4</v>
      </c>
      <c r="I150" s="266">
        <f>E150*H150</f>
        <v>3.96E-3</v>
      </c>
      <c r="J150" s="265"/>
      <c r="K150" s="266">
        <f>E150*J150</f>
        <v>0</v>
      </c>
      <c r="O150" s="258">
        <v>2</v>
      </c>
      <c r="AA150" s="233">
        <v>3</v>
      </c>
      <c r="AB150" s="233">
        <v>0</v>
      </c>
      <c r="AC150" s="233" t="s">
        <v>1867</v>
      </c>
      <c r="AZ150" s="233">
        <v>1</v>
      </c>
      <c r="BA150" s="233">
        <f>IF(AZ150=1,G150,0)</f>
        <v>0</v>
      </c>
      <c r="BB150" s="233">
        <f>IF(AZ150=2,G150,0)</f>
        <v>0</v>
      </c>
      <c r="BC150" s="233">
        <f>IF(AZ150=3,G150,0)</f>
        <v>0</v>
      </c>
      <c r="BD150" s="233">
        <f>IF(AZ150=4,G150,0)</f>
        <v>0</v>
      </c>
      <c r="BE150" s="233">
        <f>IF(AZ150=5,G150,0)</f>
        <v>0</v>
      </c>
      <c r="CA150" s="258">
        <v>3</v>
      </c>
      <c r="CB150" s="258">
        <v>0</v>
      </c>
    </row>
    <row r="151" spans="1:80">
      <c r="A151" s="267"/>
      <c r="B151" s="270"/>
      <c r="C151" s="335" t="s">
        <v>1869</v>
      </c>
      <c r="D151" s="336"/>
      <c r="E151" s="271">
        <v>4</v>
      </c>
      <c r="F151" s="272"/>
      <c r="G151" s="273"/>
      <c r="H151" s="274"/>
      <c r="I151" s="268"/>
      <c r="J151" s="275"/>
      <c r="K151" s="268"/>
      <c r="M151" s="269" t="s">
        <v>1869</v>
      </c>
      <c r="O151" s="258"/>
    </row>
    <row r="152" spans="1:80">
      <c r="A152" s="267"/>
      <c r="B152" s="270"/>
      <c r="C152" s="335" t="s">
        <v>686</v>
      </c>
      <c r="D152" s="336"/>
      <c r="E152" s="271">
        <v>2</v>
      </c>
      <c r="F152" s="272"/>
      <c r="G152" s="273"/>
      <c r="H152" s="274"/>
      <c r="I152" s="268"/>
      <c r="J152" s="275"/>
      <c r="K152" s="268"/>
      <c r="M152" s="269" t="s">
        <v>686</v>
      </c>
      <c r="O152" s="258"/>
    </row>
    <row r="153" spans="1:80">
      <c r="A153" s="259">
        <v>54</v>
      </c>
      <c r="B153" s="260" t="s">
        <v>1870</v>
      </c>
      <c r="C153" s="261" t="s">
        <v>1871</v>
      </c>
      <c r="D153" s="262" t="s">
        <v>229</v>
      </c>
      <c r="E153" s="263">
        <v>3</v>
      </c>
      <c r="F153" s="263"/>
      <c r="G153" s="264">
        <f>E153*F153</f>
        <v>0</v>
      </c>
      <c r="H153" s="265">
        <v>4.2999999999999999E-4</v>
      </c>
      <c r="I153" s="266">
        <f>E153*H153</f>
        <v>1.2899999999999999E-3</v>
      </c>
      <c r="J153" s="265"/>
      <c r="K153" s="266">
        <f>E153*J153</f>
        <v>0</v>
      </c>
      <c r="O153" s="258">
        <v>2</v>
      </c>
      <c r="AA153" s="233">
        <v>3</v>
      </c>
      <c r="AB153" s="233">
        <v>0</v>
      </c>
      <c r="AC153" s="233" t="s">
        <v>1870</v>
      </c>
      <c r="AZ153" s="233">
        <v>1</v>
      </c>
      <c r="BA153" s="233">
        <f>IF(AZ153=1,G153,0)</f>
        <v>0</v>
      </c>
      <c r="BB153" s="233">
        <f>IF(AZ153=2,G153,0)</f>
        <v>0</v>
      </c>
      <c r="BC153" s="233">
        <f>IF(AZ153=3,G153,0)</f>
        <v>0</v>
      </c>
      <c r="BD153" s="233">
        <f>IF(AZ153=4,G153,0)</f>
        <v>0</v>
      </c>
      <c r="BE153" s="233">
        <f>IF(AZ153=5,G153,0)</f>
        <v>0</v>
      </c>
      <c r="CA153" s="258">
        <v>3</v>
      </c>
      <c r="CB153" s="258">
        <v>0</v>
      </c>
    </row>
    <row r="154" spans="1:80">
      <c r="A154" s="267"/>
      <c r="B154" s="270"/>
      <c r="C154" s="335" t="s">
        <v>327</v>
      </c>
      <c r="D154" s="336"/>
      <c r="E154" s="271">
        <v>2</v>
      </c>
      <c r="F154" s="272"/>
      <c r="G154" s="273"/>
      <c r="H154" s="274"/>
      <c r="I154" s="268"/>
      <c r="J154" s="275"/>
      <c r="K154" s="268"/>
      <c r="M154" s="269" t="s">
        <v>327</v>
      </c>
      <c r="O154" s="258"/>
    </row>
    <row r="155" spans="1:80">
      <c r="A155" s="267"/>
      <c r="B155" s="270"/>
      <c r="C155" s="335" t="s">
        <v>861</v>
      </c>
      <c r="D155" s="336"/>
      <c r="E155" s="271">
        <v>1</v>
      </c>
      <c r="F155" s="272"/>
      <c r="G155" s="273"/>
      <c r="H155" s="274"/>
      <c r="I155" s="268"/>
      <c r="J155" s="275"/>
      <c r="K155" s="268"/>
      <c r="M155" s="269" t="s">
        <v>861</v>
      </c>
      <c r="O155" s="258"/>
    </row>
    <row r="156" spans="1:80">
      <c r="A156" s="259">
        <v>55</v>
      </c>
      <c r="B156" s="260" t="s">
        <v>1872</v>
      </c>
      <c r="C156" s="261" t="s">
        <v>1873</v>
      </c>
      <c r="D156" s="262" t="s">
        <v>229</v>
      </c>
      <c r="E156" s="263">
        <v>4</v>
      </c>
      <c r="F156" s="263"/>
      <c r="G156" s="264">
        <f>E156*F156</f>
        <v>0</v>
      </c>
      <c r="H156" s="265">
        <v>1.15E-3</v>
      </c>
      <c r="I156" s="266">
        <f>E156*H156</f>
        <v>4.5999999999999999E-3</v>
      </c>
      <c r="J156" s="265"/>
      <c r="K156" s="266">
        <f>E156*J156</f>
        <v>0</v>
      </c>
      <c r="O156" s="258">
        <v>2</v>
      </c>
      <c r="AA156" s="233">
        <v>3</v>
      </c>
      <c r="AB156" s="233">
        <v>0</v>
      </c>
      <c r="AC156" s="233" t="s">
        <v>1872</v>
      </c>
      <c r="AZ156" s="233">
        <v>1</v>
      </c>
      <c r="BA156" s="233">
        <f>IF(AZ156=1,G156,0)</f>
        <v>0</v>
      </c>
      <c r="BB156" s="233">
        <f>IF(AZ156=2,G156,0)</f>
        <v>0</v>
      </c>
      <c r="BC156" s="233">
        <f>IF(AZ156=3,G156,0)</f>
        <v>0</v>
      </c>
      <c r="BD156" s="233">
        <f>IF(AZ156=4,G156,0)</f>
        <v>0</v>
      </c>
      <c r="BE156" s="233">
        <f>IF(AZ156=5,G156,0)</f>
        <v>0</v>
      </c>
      <c r="CA156" s="258">
        <v>3</v>
      </c>
      <c r="CB156" s="258">
        <v>0</v>
      </c>
    </row>
    <row r="157" spans="1:80">
      <c r="A157" s="267"/>
      <c r="B157" s="270"/>
      <c r="C157" s="335" t="s">
        <v>327</v>
      </c>
      <c r="D157" s="336"/>
      <c r="E157" s="271">
        <v>2</v>
      </c>
      <c r="F157" s="272"/>
      <c r="G157" s="273"/>
      <c r="H157" s="274"/>
      <c r="I157" s="268"/>
      <c r="J157" s="275"/>
      <c r="K157" s="268"/>
      <c r="M157" s="269" t="s">
        <v>327</v>
      </c>
      <c r="O157" s="258"/>
    </row>
    <row r="158" spans="1:80">
      <c r="A158" s="267"/>
      <c r="B158" s="270"/>
      <c r="C158" s="335" t="s">
        <v>686</v>
      </c>
      <c r="D158" s="336"/>
      <c r="E158" s="271">
        <v>2</v>
      </c>
      <c r="F158" s="272"/>
      <c r="G158" s="273"/>
      <c r="H158" s="274"/>
      <c r="I158" s="268"/>
      <c r="J158" s="275"/>
      <c r="K158" s="268"/>
      <c r="M158" s="269" t="s">
        <v>686</v>
      </c>
      <c r="O158" s="258"/>
    </row>
    <row r="159" spans="1:80">
      <c r="A159" s="259">
        <v>56</v>
      </c>
      <c r="B159" s="260" t="s">
        <v>1874</v>
      </c>
      <c r="C159" s="261" t="s">
        <v>1875</v>
      </c>
      <c r="D159" s="262" t="s">
        <v>229</v>
      </c>
      <c r="E159" s="263">
        <v>2</v>
      </c>
      <c r="F159" s="263"/>
      <c r="G159" s="264">
        <f>E159*F159</f>
        <v>0</v>
      </c>
      <c r="H159" s="265">
        <v>1.6000000000000001E-3</v>
      </c>
      <c r="I159" s="266">
        <f>E159*H159</f>
        <v>3.2000000000000002E-3</v>
      </c>
      <c r="J159" s="265"/>
      <c r="K159" s="266">
        <f>E159*J159</f>
        <v>0</v>
      </c>
      <c r="O159" s="258">
        <v>2</v>
      </c>
      <c r="AA159" s="233">
        <v>3</v>
      </c>
      <c r="AB159" s="233">
        <v>0</v>
      </c>
      <c r="AC159" s="233" t="s">
        <v>1874</v>
      </c>
      <c r="AZ159" s="233">
        <v>1</v>
      </c>
      <c r="BA159" s="233">
        <f>IF(AZ159=1,G159,0)</f>
        <v>0</v>
      </c>
      <c r="BB159" s="233">
        <f>IF(AZ159=2,G159,0)</f>
        <v>0</v>
      </c>
      <c r="BC159" s="233">
        <f>IF(AZ159=3,G159,0)</f>
        <v>0</v>
      </c>
      <c r="BD159" s="233">
        <f>IF(AZ159=4,G159,0)</f>
        <v>0</v>
      </c>
      <c r="BE159" s="233">
        <f>IF(AZ159=5,G159,0)</f>
        <v>0</v>
      </c>
      <c r="CA159" s="258">
        <v>3</v>
      </c>
      <c r="CB159" s="258">
        <v>0</v>
      </c>
    </row>
    <row r="160" spans="1:80">
      <c r="A160" s="267"/>
      <c r="B160" s="270"/>
      <c r="C160" s="335" t="s">
        <v>327</v>
      </c>
      <c r="D160" s="336"/>
      <c r="E160" s="271">
        <v>2</v>
      </c>
      <c r="F160" s="272"/>
      <c r="G160" s="273"/>
      <c r="H160" s="274"/>
      <c r="I160" s="268"/>
      <c r="J160" s="275"/>
      <c r="K160" s="268"/>
      <c r="M160" s="269" t="s">
        <v>327</v>
      </c>
      <c r="O160" s="258"/>
    </row>
    <row r="161" spans="1:80">
      <c r="A161" s="276"/>
      <c r="B161" s="277" t="s">
        <v>103</v>
      </c>
      <c r="C161" s="278" t="s">
        <v>1815</v>
      </c>
      <c r="D161" s="279"/>
      <c r="E161" s="280"/>
      <c r="F161" s="281"/>
      <c r="G161" s="282">
        <f>SUM(G111:G160)</f>
        <v>0</v>
      </c>
      <c r="H161" s="283"/>
      <c r="I161" s="284">
        <f>SUM(I111:I160)</f>
        <v>0.33765000000000001</v>
      </c>
      <c r="J161" s="283"/>
      <c r="K161" s="284">
        <f>SUM(K111:K160)</f>
        <v>0</v>
      </c>
      <c r="O161" s="258">
        <v>4</v>
      </c>
      <c r="BA161" s="285">
        <f>SUM(BA111:BA160)</f>
        <v>0</v>
      </c>
      <c r="BB161" s="285">
        <f>SUM(BB111:BB160)</f>
        <v>0</v>
      </c>
      <c r="BC161" s="285">
        <f>SUM(BC111:BC160)</f>
        <v>0</v>
      </c>
      <c r="BD161" s="285">
        <f>SUM(BD111:BD160)</f>
        <v>0</v>
      </c>
      <c r="BE161" s="285">
        <f>SUM(BE111:BE160)</f>
        <v>0</v>
      </c>
    </row>
    <row r="162" spans="1:80">
      <c r="A162" s="248" t="s">
        <v>100</v>
      </c>
      <c r="B162" s="249" t="s">
        <v>1672</v>
      </c>
      <c r="C162" s="250" t="s">
        <v>1673</v>
      </c>
      <c r="D162" s="251"/>
      <c r="E162" s="252"/>
      <c r="F162" s="252"/>
      <c r="G162" s="253"/>
      <c r="H162" s="254"/>
      <c r="I162" s="255"/>
      <c r="J162" s="256"/>
      <c r="K162" s="257"/>
      <c r="O162" s="258">
        <v>1</v>
      </c>
    </row>
    <row r="163" spans="1:80">
      <c r="A163" s="259">
        <v>57</v>
      </c>
      <c r="B163" s="260" t="s">
        <v>1876</v>
      </c>
      <c r="C163" s="261" t="s">
        <v>1877</v>
      </c>
      <c r="D163" s="262" t="s">
        <v>201</v>
      </c>
      <c r="E163" s="263">
        <v>104</v>
      </c>
      <c r="F163" s="263"/>
      <c r="G163" s="264">
        <f>E163*F163</f>
        <v>0</v>
      </c>
      <c r="H163" s="265">
        <v>0</v>
      </c>
      <c r="I163" s="266">
        <f>E163*H163</f>
        <v>0</v>
      </c>
      <c r="J163" s="265">
        <v>0</v>
      </c>
      <c r="K163" s="266">
        <f>E163*J163</f>
        <v>0</v>
      </c>
      <c r="O163" s="258">
        <v>2</v>
      </c>
      <c r="AA163" s="233">
        <v>1</v>
      </c>
      <c r="AB163" s="233">
        <v>1</v>
      </c>
      <c r="AC163" s="233">
        <v>1</v>
      </c>
      <c r="AZ163" s="233">
        <v>1</v>
      </c>
      <c r="BA163" s="233">
        <f>IF(AZ163=1,G163,0)</f>
        <v>0</v>
      </c>
      <c r="BB163" s="233">
        <f>IF(AZ163=2,G163,0)</f>
        <v>0</v>
      </c>
      <c r="BC163" s="233">
        <f>IF(AZ163=3,G163,0)</f>
        <v>0</v>
      </c>
      <c r="BD163" s="233">
        <f>IF(AZ163=4,G163,0)</f>
        <v>0</v>
      </c>
      <c r="BE163" s="233">
        <f>IF(AZ163=5,G163,0)</f>
        <v>0</v>
      </c>
      <c r="CA163" s="258">
        <v>1</v>
      </c>
      <c r="CB163" s="258">
        <v>1</v>
      </c>
    </row>
    <row r="164" spans="1:80">
      <c r="A164" s="259">
        <v>58</v>
      </c>
      <c r="B164" s="260" t="s">
        <v>1878</v>
      </c>
      <c r="C164" s="261" t="s">
        <v>1879</v>
      </c>
      <c r="D164" s="262" t="s">
        <v>229</v>
      </c>
      <c r="E164" s="263">
        <v>2</v>
      </c>
      <c r="F164" s="263"/>
      <c r="G164" s="264">
        <f>E164*F164</f>
        <v>0</v>
      </c>
      <c r="H164" s="265">
        <v>6.8760000000000002E-2</v>
      </c>
      <c r="I164" s="266">
        <f>E164*H164</f>
        <v>0.13752</v>
      </c>
      <c r="J164" s="265">
        <v>0</v>
      </c>
      <c r="K164" s="266">
        <f>E164*J164</f>
        <v>0</v>
      </c>
      <c r="O164" s="258">
        <v>2</v>
      </c>
      <c r="AA164" s="233">
        <v>1</v>
      </c>
      <c r="AB164" s="233">
        <v>1</v>
      </c>
      <c r="AC164" s="233">
        <v>1</v>
      </c>
      <c r="AZ164" s="233">
        <v>1</v>
      </c>
      <c r="BA164" s="233">
        <f>IF(AZ164=1,G164,0)</f>
        <v>0</v>
      </c>
      <c r="BB164" s="233">
        <f>IF(AZ164=2,G164,0)</f>
        <v>0</v>
      </c>
      <c r="BC164" s="233">
        <f>IF(AZ164=3,G164,0)</f>
        <v>0</v>
      </c>
      <c r="BD164" s="233">
        <f>IF(AZ164=4,G164,0)</f>
        <v>0</v>
      </c>
      <c r="BE164" s="233">
        <f>IF(AZ164=5,G164,0)</f>
        <v>0</v>
      </c>
      <c r="CA164" s="258">
        <v>1</v>
      </c>
      <c r="CB164" s="258">
        <v>1</v>
      </c>
    </row>
    <row r="165" spans="1:80">
      <c r="A165" s="267"/>
      <c r="B165" s="270"/>
      <c r="C165" s="335" t="s">
        <v>1880</v>
      </c>
      <c r="D165" s="336"/>
      <c r="E165" s="271">
        <v>2</v>
      </c>
      <c r="F165" s="272"/>
      <c r="G165" s="273"/>
      <c r="H165" s="274"/>
      <c r="I165" s="268"/>
      <c r="J165" s="275"/>
      <c r="K165" s="268"/>
      <c r="M165" s="269" t="s">
        <v>1880</v>
      </c>
      <c r="O165" s="258"/>
    </row>
    <row r="166" spans="1:80">
      <c r="A166" s="259">
        <v>59</v>
      </c>
      <c r="B166" s="260" t="s">
        <v>1881</v>
      </c>
      <c r="C166" s="261" t="s">
        <v>1882</v>
      </c>
      <c r="D166" s="262" t="s">
        <v>229</v>
      </c>
      <c r="E166" s="263">
        <v>2</v>
      </c>
      <c r="F166" s="263"/>
      <c r="G166" s="264">
        <f>E166*F166</f>
        <v>0</v>
      </c>
      <c r="H166" s="265">
        <v>4.6800000000000001E-3</v>
      </c>
      <c r="I166" s="266">
        <f>E166*H166</f>
        <v>9.3600000000000003E-3</v>
      </c>
      <c r="J166" s="265">
        <v>0</v>
      </c>
      <c r="K166" s="266">
        <f>E166*J166</f>
        <v>0</v>
      </c>
      <c r="O166" s="258">
        <v>2</v>
      </c>
      <c r="AA166" s="233">
        <v>1</v>
      </c>
      <c r="AB166" s="233">
        <v>1</v>
      </c>
      <c r="AC166" s="233">
        <v>1</v>
      </c>
      <c r="AZ166" s="233">
        <v>1</v>
      </c>
      <c r="BA166" s="233">
        <f>IF(AZ166=1,G166,0)</f>
        <v>0</v>
      </c>
      <c r="BB166" s="233">
        <f>IF(AZ166=2,G166,0)</f>
        <v>0</v>
      </c>
      <c r="BC166" s="233">
        <f>IF(AZ166=3,G166,0)</f>
        <v>0</v>
      </c>
      <c r="BD166" s="233">
        <f>IF(AZ166=4,G166,0)</f>
        <v>0</v>
      </c>
      <c r="BE166" s="233">
        <f>IF(AZ166=5,G166,0)</f>
        <v>0</v>
      </c>
      <c r="CA166" s="258">
        <v>1</v>
      </c>
      <c r="CB166" s="258">
        <v>1</v>
      </c>
    </row>
    <row r="167" spans="1:80">
      <c r="A167" s="259">
        <v>60</v>
      </c>
      <c r="B167" s="260" t="s">
        <v>1684</v>
      </c>
      <c r="C167" s="261" t="s">
        <v>1685</v>
      </c>
      <c r="D167" s="262" t="s">
        <v>201</v>
      </c>
      <c r="E167" s="263">
        <v>104</v>
      </c>
      <c r="F167" s="263"/>
      <c r="G167" s="264">
        <f>E167*F167</f>
        <v>0</v>
      </c>
      <c r="H167" s="265">
        <v>4.0000000000000003E-5</v>
      </c>
      <c r="I167" s="266">
        <f>E167*H167</f>
        <v>4.1600000000000005E-3</v>
      </c>
      <c r="J167" s="265">
        <v>0</v>
      </c>
      <c r="K167" s="266">
        <f>E167*J167</f>
        <v>0</v>
      </c>
      <c r="O167" s="258">
        <v>2</v>
      </c>
      <c r="AA167" s="233">
        <v>1</v>
      </c>
      <c r="AB167" s="233">
        <v>1</v>
      </c>
      <c r="AC167" s="233">
        <v>1</v>
      </c>
      <c r="AZ167" s="233">
        <v>1</v>
      </c>
      <c r="BA167" s="233">
        <f>IF(AZ167=1,G167,0)</f>
        <v>0</v>
      </c>
      <c r="BB167" s="233">
        <f>IF(AZ167=2,G167,0)</f>
        <v>0</v>
      </c>
      <c r="BC167" s="233">
        <f>IF(AZ167=3,G167,0)</f>
        <v>0</v>
      </c>
      <c r="BD167" s="233">
        <f>IF(AZ167=4,G167,0)</f>
        <v>0</v>
      </c>
      <c r="BE167" s="233">
        <f>IF(AZ167=5,G167,0)</f>
        <v>0</v>
      </c>
      <c r="CA167" s="258">
        <v>1</v>
      </c>
      <c r="CB167" s="258">
        <v>1</v>
      </c>
    </row>
    <row r="168" spans="1:80">
      <c r="A168" s="259">
        <v>61</v>
      </c>
      <c r="B168" s="260" t="s">
        <v>1690</v>
      </c>
      <c r="C168" s="261" t="s">
        <v>1883</v>
      </c>
      <c r="D168" s="262" t="s">
        <v>229</v>
      </c>
      <c r="E168" s="263">
        <v>2</v>
      </c>
      <c r="F168" s="263"/>
      <c r="G168" s="264">
        <f>E168*F168</f>
        <v>0</v>
      </c>
      <c r="H168" s="265">
        <v>1.2E-2</v>
      </c>
      <c r="I168" s="266">
        <f>E168*H168</f>
        <v>2.4E-2</v>
      </c>
      <c r="J168" s="265"/>
      <c r="K168" s="266">
        <f>E168*J168</f>
        <v>0</v>
      </c>
      <c r="O168" s="258">
        <v>2</v>
      </c>
      <c r="AA168" s="233">
        <v>12</v>
      </c>
      <c r="AB168" s="233">
        <v>0</v>
      </c>
      <c r="AC168" s="233">
        <v>25</v>
      </c>
      <c r="AZ168" s="233">
        <v>1</v>
      </c>
      <c r="BA168" s="233">
        <f>IF(AZ168=1,G168,0)</f>
        <v>0</v>
      </c>
      <c r="BB168" s="233">
        <f>IF(AZ168=2,G168,0)</f>
        <v>0</v>
      </c>
      <c r="BC168" s="233">
        <f>IF(AZ168=3,G168,0)</f>
        <v>0</v>
      </c>
      <c r="BD168" s="233">
        <f>IF(AZ168=4,G168,0)</f>
        <v>0</v>
      </c>
      <c r="BE168" s="233">
        <f>IF(AZ168=5,G168,0)</f>
        <v>0</v>
      </c>
      <c r="CA168" s="258">
        <v>12</v>
      </c>
      <c r="CB168" s="258">
        <v>0</v>
      </c>
    </row>
    <row r="169" spans="1:80">
      <c r="A169" s="267"/>
      <c r="B169" s="270"/>
      <c r="C169" s="335" t="s">
        <v>1884</v>
      </c>
      <c r="D169" s="336"/>
      <c r="E169" s="271">
        <v>2</v>
      </c>
      <c r="F169" s="272"/>
      <c r="G169" s="273"/>
      <c r="H169" s="274"/>
      <c r="I169" s="268"/>
      <c r="J169" s="275"/>
      <c r="K169" s="268"/>
      <c r="M169" s="269" t="s">
        <v>1884</v>
      </c>
      <c r="O169" s="258"/>
    </row>
    <row r="170" spans="1:80">
      <c r="A170" s="276"/>
      <c r="B170" s="277" t="s">
        <v>103</v>
      </c>
      <c r="C170" s="278" t="s">
        <v>1674</v>
      </c>
      <c r="D170" s="279"/>
      <c r="E170" s="280"/>
      <c r="F170" s="281"/>
      <c r="G170" s="282">
        <f>SUM(G162:G169)</f>
        <v>0</v>
      </c>
      <c r="H170" s="283"/>
      <c r="I170" s="284">
        <f>SUM(I162:I169)</f>
        <v>0.17504</v>
      </c>
      <c r="J170" s="283"/>
      <c r="K170" s="284">
        <f>SUM(K162:K169)</f>
        <v>0</v>
      </c>
      <c r="O170" s="258">
        <v>4</v>
      </c>
      <c r="BA170" s="285">
        <f>SUM(BA162:BA169)</f>
        <v>0</v>
      </c>
      <c r="BB170" s="285">
        <f>SUM(BB162:BB169)</f>
        <v>0</v>
      </c>
      <c r="BC170" s="285">
        <f>SUM(BC162:BC169)</f>
        <v>0</v>
      </c>
      <c r="BD170" s="285">
        <f>SUM(BD162:BD169)</f>
        <v>0</v>
      </c>
      <c r="BE170" s="285">
        <f>SUM(BE162:BE169)</f>
        <v>0</v>
      </c>
    </row>
    <row r="171" spans="1:80">
      <c r="A171" s="248" t="s">
        <v>100</v>
      </c>
      <c r="B171" s="249" t="s">
        <v>746</v>
      </c>
      <c r="C171" s="250" t="s">
        <v>747</v>
      </c>
      <c r="D171" s="251"/>
      <c r="E171" s="252"/>
      <c r="F171" s="252"/>
      <c r="G171" s="253"/>
      <c r="H171" s="254"/>
      <c r="I171" s="255"/>
      <c r="J171" s="256"/>
      <c r="K171" s="257"/>
      <c r="O171" s="258">
        <v>1</v>
      </c>
    </row>
    <row r="172" spans="1:80">
      <c r="A172" s="259">
        <v>62</v>
      </c>
      <c r="B172" s="260" t="s">
        <v>1697</v>
      </c>
      <c r="C172" s="261" t="s">
        <v>1698</v>
      </c>
      <c r="D172" s="262" t="s">
        <v>181</v>
      </c>
      <c r="E172" s="263">
        <v>167.25662030000001</v>
      </c>
      <c r="F172" s="263"/>
      <c r="G172" s="264">
        <f>E172*F172</f>
        <v>0</v>
      </c>
      <c r="H172" s="265">
        <v>0</v>
      </c>
      <c r="I172" s="266">
        <f>E172*H172</f>
        <v>0</v>
      </c>
      <c r="J172" s="265"/>
      <c r="K172" s="266">
        <f>E172*J172</f>
        <v>0</v>
      </c>
      <c r="O172" s="258">
        <v>2</v>
      </c>
      <c r="AA172" s="233">
        <v>7</v>
      </c>
      <c r="AB172" s="233">
        <v>1</v>
      </c>
      <c r="AC172" s="233">
        <v>2</v>
      </c>
      <c r="AZ172" s="233">
        <v>1</v>
      </c>
      <c r="BA172" s="233">
        <f>IF(AZ172=1,G172,0)</f>
        <v>0</v>
      </c>
      <c r="BB172" s="233">
        <f>IF(AZ172=2,G172,0)</f>
        <v>0</v>
      </c>
      <c r="BC172" s="233">
        <f>IF(AZ172=3,G172,0)</f>
        <v>0</v>
      </c>
      <c r="BD172" s="233">
        <f>IF(AZ172=4,G172,0)</f>
        <v>0</v>
      </c>
      <c r="BE172" s="233">
        <f>IF(AZ172=5,G172,0)</f>
        <v>0</v>
      </c>
      <c r="CA172" s="258">
        <v>7</v>
      </c>
      <c r="CB172" s="258">
        <v>1</v>
      </c>
    </row>
    <row r="173" spans="1:80">
      <c r="A173" s="276"/>
      <c r="B173" s="277" t="s">
        <v>103</v>
      </c>
      <c r="C173" s="278" t="s">
        <v>748</v>
      </c>
      <c r="D173" s="279"/>
      <c r="E173" s="280"/>
      <c r="F173" s="281"/>
      <c r="G173" s="282">
        <f>SUM(G171:G172)</f>
        <v>0</v>
      </c>
      <c r="H173" s="283"/>
      <c r="I173" s="284">
        <f>SUM(I171:I172)</f>
        <v>0</v>
      </c>
      <c r="J173" s="283"/>
      <c r="K173" s="284">
        <f>SUM(K171:K172)</f>
        <v>0</v>
      </c>
      <c r="O173" s="258">
        <v>4</v>
      </c>
      <c r="BA173" s="285">
        <f>SUM(BA171:BA172)</f>
        <v>0</v>
      </c>
      <c r="BB173" s="285">
        <f>SUM(BB171:BB172)</f>
        <v>0</v>
      </c>
      <c r="BC173" s="285">
        <f>SUM(BC171:BC172)</f>
        <v>0</v>
      </c>
      <c r="BD173" s="285">
        <f>SUM(BD171:BD172)</f>
        <v>0</v>
      </c>
      <c r="BE173" s="285">
        <f>SUM(BE171:BE172)</f>
        <v>0</v>
      </c>
    </row>
    <row r="174" spans="1:80">
      <c r="A174" s="248" t="s">
        <v>100</v>
      </c>
      <c r="B174" s="249" t="s">
        <v>848</v>
      </c>
      <c r="C174" s="250" t="s">
        <v>849</v>
      </c>
      <c r="D174" s="251"/>
      <c r="E174" s="252"/>
      <c r="F174" s="252"/>
      <c r="G174" s="253"/>
      <c r="H174" s="254"/>
      <c r="I174" s="255"/>
      <c r="J174" s="256"/>
      <c r="K174" s="257"/>
      <c r="O174" s="258">
        <v>1</v>
      </c>
    </row>
    <row r="175" spans="1:80">
      <c r="A175" s="259">
        <v>63</v>
      </c>
      <c r="B175" s="260" t="s">
        <v>1885</v>
      </c>
      <c r="C175" s="261" t="s">
        <v>1886</v>
      </c>
      <c r="D175" s="262" t="s">
        <v>201</v>
      </c>
      <c r="E175" s="263">
        <v>9.6</v>
      </c>
      <c r="F175" s="263"/>
      <c r="G175" s="264">
        <f>E175*F175</f>
        <v>0</v>
      </c>
      <c r="H175" s="265">
        <v>1.89E-3</v>
      </c>
      <c r="I175" s="266">
        <f>E175*H175</f>
        <v>1.8144E-2</v>
      </c>
      <c r="J175" s="265">
        <v>0</v>
      </c>
      <c r="K175" s="266">
        <f>E175*J175</f>
        <v>0</v>
      </c>
      <c r="O175" s="258">
        <v>2</v>
      </c>
      <c r="AA175" s="233">
        <v>1</v>
      </c>
      <c r="AB175" s="233">
        <v>7</v>
      </c>
      <c r="AC175" s="233">
        <v>7</v>
      </c>
      <c r="AZ175" s="233">
        <v>2</v>
      </c>
      <c r="BA175" s="233">
        <f>IF(AZ175=1,G175,0)</f>
        <v>0</v>
      </c>
      <c r="BB175" s="233">
        <f>IF(AZ175=2,G175,0)</f>
        <v>0</v>
      </c>
      <c r="BC175" s="233">
        <f>IF(AZ175=3,G175,0)</f>
        <v>0</v>
      </c>
      <c r="BD175" s="233">
        <f>IF(AZ175=4,G175,0)</f>
        <v>0</v>
      </c>
      <c r="BE175" s="233">
        <f>IF(AZ175=5,G175,0)</f>
        <v>0</v>
      </c>
      <c r="CA175" s="258">
        <v>1</v>
      </c>
      <c r="CB175" s="258">
        <v>7</v>
      </c>
    </row>
    <row r="176" spans="1:80">
      <c r="A176" s="267"/>
      <c r="B176" s="270"/>
      <c r="C176" s="335" t="s">
        <v>1887</v>
      </c>
      <c r="D176" s="336"/>
      <c r="E176" s="271">
        <v>7.2</v>
      </c>
      <c r="F176" s="272"/>
      <c r="G176" s="273"/>
      <c r="H176" s="274"/>
      <c r="I176" s="268"/>
      <c r="J176" s="275"/>
      <c r="K176" s="268"/>
      <c r="M176" s="269" t="s">
        <v>1887</v>
      </c>
      <c r="O176" s="258"/>
    </row>
    <row r="177" spans="1:80">
      <c r="A177" s="267"/>
      <c r="B177" s="270"/>
      <c r="C177" s="335" t="s">
        <v>1888</v>
      </c>
      <c r="D177" s="336"/>
      <c r="E177" s="271">
        <v>2.4</v>
      </c>
      <c r="F177" s="272"/>
      <c r="G177" s="273"/>
      <c r="H177" s="274"/>
      <c r="I177" s="268"/>
      <c r="J177" s="275"/>
      <c r="K177" s="268"/>
      <c r="M177" s="269" t="s">
        <v>1888</v>
      </c>
      <c r="O177" s="258"/>
    </row>
    <row r="178" spans="1:80" ht="20.399999999999999">
      <c r="A178" s="259">
        <v>64</v>
      </c>
      <c r="B178" s="260" t="s">
        <v>1889</v>
      </c>
      <c r="C178" s="261" t="s">
        <v>1890</v>
      </c>
      <c r="D178" s="262" t="s">
        <v>229</v>
      </c>
      <c r="E178" s="263">
        <v>8</v>
      </c>
      <c r="F178" s="263"/>
      <c r="G178" s="264">
        <f>E178*F178</f>
        <v>0</v>
      </c>
      <c r="H178" s="265">
        <v>7.6630000000000004E-2</v>
      </c>
      <c r="I178" s="266">
        <f>E178*H178</f>
        <v>0.61304000000000003</v>
      </c>
      <c r="J178" s="265">
        <v>0</v>
      </c>
      <c r="K178" s="266">
        <f>E178*J178</f>
        <v>0</v>
      </c>
      <c r="O178" s="258">
        <v>2</v>
      </c>
      <c r="AA178" s="233">
        <v>1</v>
      </c>
      <c r="AB178" s="233">
        <v>7</v>
      </c>
      <c r="AC178" s="233">
        <v>7</v>
      </c>
      <c r="AZ178" s="233">
        <v>2</v>
      </c>
      <c r="BA178" s="233">
        <f>IF(AZ178=1,G178,0)</f>
        <v>0</v>
      </c>
      <c r="BB178" s="233">
        <f>IF(AZ178=2,G178,0)</f>
        <v>0</v>
      </c>
      <c r="BC178" s="233">
        <f>IF(AZ178=3,G178,0)</f>
        <v>0</v>
      </c>
      <c r="BD178" s="233">
        <f>IF(AZ178=4,G178,0)</f>
        <v>0</v>
      </c>
      <c r="BE178" s="233">
        <f>IF(AZ178=5,G178,0)</f>
        <v>0</v>
      </c>
      <c r="CA178" s="258">
        <v>1</v>
      </c>
      <c r="CB178" s="258">
        <v>7</v>
      </c>
    </row>
    <row r="179" spans="1:80">
      <c r="A179" s="267"/>
      <c r="B179" s="270"/>
      <c r="C179" s="335" t="s">
        <v>1857</v>
      </c>
      <c r="D179" s="336"/>
      <c r="E179" s="271">
        <v>6</v>
      </c>
      <c r="F179" s="272"/>
      <c r="G179" s="273"/>
      <c r="H179" s="274"/>
      <c r="I179" s="268"/>
      <c r="J179" s="275"/>
      <c r="K179" s="268"/>
      <c r="M179" s="269" t="s">
        <v>1857</v>
      </c>
      <c r="O179" s="258"/>
    </row>
    <row r="180" spans="1:80">
      <c r="A180" s="267"/>
      <c r="B180" s="270"/>
      <c r="C180" s="335" t="s">
        <v>1858</v>
      </c>
      <c r="D180" s="336"/>
      <c r="E180" s="271">
        <v>2</v>
      </c>
      <c r="F180" s="272"/>
      <c r="G180" s="273"/>
      <c r="H180" s="274"/>
      <c r="I180" s="268"/>
      <c r="J180" s="275"/>
      <c r="K180" s="268"/>
      <c r="M180" s="269" t="s">
        <v>1858</v>
      </c>
      <c r="O180" s="258"/>
    </row>
    <row r="181" spans="1:80">
      <c r="A181" s="259">
        <v>65</v>
      </c>
      <c r="B181" s="260" t="s">
        <v>1891</v>
      </c>
      <c r="C181" s="261" t="s">
        <v>1892</v>
      </c>
      <c r="D181" s="262" t="s">
        <v>229</v>
      </c>
      <c r="E181" s="263">
        <v>6</v>
      </c>
      <c r="F181" s="263"/>
      <c r="G181" s="264">
        <f>E181*F181</f>
        <v>0</v>
      </c>
      <c r="H181" s="265">
        <v>0</v>
      </c>
      <c r="I181" s="266">
        <f>E181*H181</f>
        <v>0</v>
      </c>
      <c r="J181" s="265">
        <v>-2.1129999999999999E-2</v>
      </c>
      <c r="K181" s="266">
        <f>E181*J181</f>
        <v>-0.12678</v>
      </c>
      <c r="O181" s="258">
        <v>2</v>
      </c>
      <c r="AA181" s="233">
        <v>1</v>
      </c>
      <c r="AB181" s="233">
        <v>7</v>
      </c>
      <c r="AC181" s="233">
        <v>7</v>
      </c>
      <c r="AZ181" s="233">
        <v>2</v>
      </c>
      <c r="BA181" s="233">
        <f>IF(AZ181=1,G181,0)</f>
        <v>0</v>
      </c>
      <c r="BB181" s="233">
        <f>IF(AZ181=2,G181,0)</f>
        <v>0</v>
      </c>
      <c r="BC181" s="233">
        <f>IF(AZ181=3,G181,0)</f>
        <v>0</v>
      </c>
      <c r="BD181" s="233">
        <f>IF(AZ181=4,G181,0)</f>
        <v>0</v>
      </c>
      <c r="BE181" s="233">
        <f>IF(AZ181=5,G181,0)</f>
        <v>0</v>
      </c>
      <c r="CA181" s="258">
        <v>1</v>
      </c>
      <c r="CB181" s="258">
        <v>7</v>
      </c>
    </row>
    <row r="182" spans="1:80">
      <c r="A182" s="267"/>
      <c r="B182" s="270"/>
      <c r="C182" s="335" t="s">
        <v>1857</v>
      </c>
      <c r="D182" s="336"/>
      <c r="E182" s="271">
        <v>6</v>
      </c>
      <c r="F182" s="272"/>
      <c r="G182" s="273"/>
      <c r="H182" s="274"/>
      <c r="I182" s="268"/>
      <c r="J182" s="275"/>
      <c r="K182" s="268"/>
      <c r="M182" s="269" t="s">
        <v>1857</v>
      </c>
      <c r="O182" s="258"/>
    </row>
    <row r="183" spans="1:80">
      <c r="A183" s="259">
        <v>66</v>
      </c>
      <c r="B183" s="260" t="s">
        <v>1893</v>
      </c>
      <c r="C183" s="261" t="s">
        <v>1894</v>
      </c>
      <c r="D183" s="262" t="s">
        <v>229</v>
      </c>
      <c r="E183" s="263">
        <v>8</v>
      </c>
      <c r="F183" s="263"/>
      <c r="G183" s="264">
        <f>E183*F183</f>
        <v>0</v>
      </c>
      <c r="H183" s="265">
        <v>3.8E-3</v>
      </c>
      <c r="I183" s="266">
        <f>E183*H183</f>
        <v>3.04E-2</v>
      </c>
      <c r="J183" s="265">
        <v>0</v>
      </c>
      <c r="K183" s="266">
        <f>E183*J183</f>
        <v>0</v>
      </c>
      <c r="O183" s="258">
        <v>2</v>
      </c>
      <c r="AA183" s="233">
        <v>1</v>
      </c>
      <c r="AB183" s="233">
        <v>7</v>
      </c>
      <c r="AC183" s="233">
        <v>7</v>
      </c>
      <c r="AZ183" s="233">
        <v>2</v>
      </c>
      <c r="BA183" s="233">
        <f>IF(AZ183=1,G183,0)</f>
        <v>0</v>
      </c>
      <c r="BB183" s="233">
        <f>IF(AZ183=2,G183,0)</f>
        <v>0</v>
      </c>
      <c r="BC183" s="233">
        <f>IF(AZ183=3,G183,0)</f>
        <v>0</v>
      </c>
      <c r="BD183" s="233">
        <f>IF(AZ183=4,G183,0)</f>
        <v>0</v>
      </c>
      <c r="BE183" s="233">
        <f>IF(AZ183=5,G183,0)</f>
        <v>0</v>
      </c>
      <c r="CA183" s="258">
        <v>1</v>
      </c>
      <c r="CB183" s="258">
        <v>7</v>
      </c>
    </row>
    <row r="184" spans="1:80">
      <c r="A184" s="267"/>
      <c r="B184" s="270"/>
      <c r="C184" s="335" t="s">
        <v>1848</v>
      </c>
      <c r="D184" s="336"/>
      <c r="E184" s="271">
        <v>8</v>
      </c>
      <c r="F184" s="272"/>
      <c r="G184" s="273"/>
      <c r="H184" s="274"/>
      <c r="I184" s="268"/>
      <c r="J184" s="275"/>
      <c r="K184" s="268"/>
      <c r="M184" s="269" t="s">
        <v>1848</v>
      </c>
      <c r="O184" s="258"/>
    </row>
    <row r="185" spans="1:80">
      <c r="A185" s="259">
        <v>67</v>
      </c>
      <c r="B185" s="260" t="s">
        <v>1895</v>
      </c>
      <c r="C185" s="261" t="s">
        <v>1702</v>
      </c>
      <c r="D185" s="262" t="s">
        <v>181</v>
      </c>
      <c r="E185" s="263">
        <v>0.66158399999999995</v>
      </c>
      <c r="F185" s="263"/>
      <c r="G185" s="264">
        <f>E185*F185</f>
        <v>0</v>
      </c>
      <c r="H185" s="265">
        <v>0</v>
      </c>
      <c r="I185" s="266">
        <f>E185*H185</f>
        <v>0</v>
      </c>
      <c r="J185" s="265"/>
      <c r="K185" s="266">
        <f>E185*J185</f>
        <v>0</v>
      </c>
      <c r="O185" s="258">
        <v>2</v>
      </c>
      <c r="AA185" s="233">
        <v>7</v>
      </c>
      <c r="AB185" s="233">
        <v>1001</v>
      </c>
      <c r="AC185" s="233">
        <v>5</v>
      </c>
      <c r="AZ185" s="233">
        <v>2</v>
      </c>
      <c r="BA185" s="233">
        <f>IF(AZ185=1,G185,0)</f>
        <v>0</v>
      </c>
      <c r="BB185" s="233">
        <f>IF(AZ185=2,G185,0)</f>
        <v>0</v>
      </c>
      <c r="BC185" s="233">
        <f>IF(AZ185=3,G185,0)</f>
        <v>0</v>
      </c>
      <c r="BD185" s="233">
        <f>IF(AZ185=4,G185,0)</f>
        <v>0</v>
      </c>
      <c r="BE185" s="233">
        <f>IF(AZ185=5,G185,0)</f>
        <v>0</v>
      </c>
      <c r="CA185" s="258">
        <v>7</v>
      </c>
      <c r="CB185" s="258">
        <v>1001</v>
      </c>
    </row>
    <row r="186" spans="1:80">
      <c r="A186" s="276"/>
      <c r="B186" s="277" t="s">
        <v>103</v>
      </c>
      <c r="C186" s="278" t="s">
        <v>850</v>
      </c>
      <c r="D186" s="279"/>
      <c r="E186" s="280"/>
      <c r="F186" s="281"/>
      <c r="G186" s="282">
        <f>SUM(G174:G185)</f>
        <v>0</v>
      </c>
      <c r="H186" s="283"/>
      <c r="I186" s="284">
        <f>SUM(I174:I185)</f>
        <v>0.66158400000000006</v>
      </c>
      <c r="J186" s="283"/>
      <c r="K186" s="284">
        <f>SUM(K174:K185)</f>
        <v>-0.12678</v>
      </c>
      <c r="O186" s="258">
        <v>4</v>
      </c>
      <c r="BA186" s="285">
        <f>SUM(BA174:BA185)</f>
        <v>0</v>
      </c>
      <c r="BB186" s="285">
        <f>SUM(BB174:BB185)</f>
        <v>0</v>
      </c>
      <c r="BC186" s="285">
        <f>SUM(BC174:BC185)</f>
        <v>0</v>
      </c>
      <c r="BD186" s="285">
        <f>SUM(BD174:BD185)</f>
        <v>0</v>
      </c>
      <c r="BE186" s="285">
        <f>SUM(BE174:BE185)</f>
        <v>0</v>
      </c>
    </row>
    <row r="187" spans="1:80">
      <c r="E187" s="233"/>
    </row>
    <row r="188" spans="1:80">
      <c r="E188" s="233"/>
    </row>
    <row r="189" spans="1:80">
      <c r="E189" s="233"/>
    </row>
    <row r="190" spans="1:80">
      <c r="E190" s="233"/>
    </row>
    <row r="191" spans="1:80">
      <c r="E191" s="233"/>
    </row>
    <row r="192" spans="1:80">
      <c r="E192" s="233"/>
    </row>
    <row r="193" spans="5:5">
      <c r="E193" s="233"/>
    </row>
    <row r="194" spans="5:5">
      <c r="E194" s="233"/>
    </row>
    <row r="195" spans="5:5">
      <c r="E195" s="233"/>
    </row>
    <row r="196" spans="5:5">
      <c r="E196" s="233"/>
    </row>
    <row r="197" spans="5:5">
      <c r="E197" s="233"/>
    </row>
    <row r="198" spans="5:5">
      <c r="E198" s="233"/>
    </row>
    <row r="199" spans="5:5">
      <c r="E199" s="233"/>
    </row>
    <row r="200" spans="5:5">
      <c r="E200" s="233"/>
    </row>
    <row r="201" spans="5:5">
      <c r="E201" s="233"/>
    </row>
    <row r="202" spans="5:5">
      <c r="E202" s="233"/>
    </row>
    <row r="203" spans="5:5">
      <c r="E203" s="233"/>
    </row>
    <row r="204" spans="5:5">
      <c r="E204" s="233"/>
    </row>
    <row r="205" spans="5:5">
      <c r="E205" s="233"/>
    </row>
    <row r="206" spans="5:5">
      <c r="E206" s="233"/>
    </row>
    <row r="207" spans="5:5">
      <c r="E207" s="233"/>
    </row>
    <row r="208" spans="5:5">
      <c r="E208" s="233"/>
    </row>
    <row r="209" spans="1:7">
      <c r="E209" s="233"/>
    </row>
    <row r="210" spans="1:7">
      <c r="A210" s="275"/>
      <c r="B210" s="275"/>
      <c r="C210" s="275"/>
      <c r="D210" s="275"/>
      <c r="E210" s="275"/>
      <c r="F210" s="275"/>
      <c r="G210" s="275"/>
    </row>
    <row r="211" spans="1:7">
      <c r="A211" s="275"/>
      <c r="B211" s="275"/>
      <c r="C211" s="275"/>
      <c r="D211" s="275"/>
      <c r="E211" s="275"/>
      <c r="F211" s="275"/>
      <c r="G211" s="275"/>
    </row>
    <row r="212" spans="1:7">
      <c r="A212" s="275"/>
      <c r="B212" s="275"/>
      <c r="C212" s="275"/>
      <c r="D212" s="275"/>
      <c r="E212" s="275"/>
      <c r="F212" s="275"/>
      <c r="G212" s="275"/>
    </row>
    <row r="213" spans="1:7">
      <c r="A213" s="275"/>
      <c r="B213" s="275"/>
      <c r="C213" s="275"/>
      <c r="D213" s="275"/>
      <c r="E213" s="275"/>
      <c r="F213" s="275"/>
      <c r="G213" s="275"/>
    </row>
    <row r="214" spans="1:7">
      <c r="E214" s="233"/>
    </row>
    <row r="215" spans="1:7">
      <c r="E215" s="233"/>
    </row>
    <row r="216" spans="1:7">
      <c r="E216" s="233"/>
    </row>
    <row r="217" spans="1:7">
      <c r="E217" s="233"/>
    </row>
    <row r="218" spans="1:7">
      <c r="E218" s="233"/>
    </row>
    <row r="219" spans="1:7">
      <c r="E219" s="233"/>
    </row>
    <row r="220" spans="1:7">
      <c r="E220" s="233"/>
    </row>
    <row r="221" spans="1:7">
      <c r="E221" s="233"/>
    </row>
    <row r="222" spans="1:7">
      <c r="E222" s="233"/>
    </row>
    <row r="223" spans="1:7">
      <c r="E223" s="233"/>
    </row>
    <row r="224" spans="1:7">
      <c r="E224" s="233"/>
    </row>
    <row r="225" spans="5:5">
      <c r="E225" s="233"/>
    </row>
    <row r="226" spans="5:5">
      <c r="E226" s="233"/>
    </row>
    <row r="227" spans="5:5">
      <c r="E227" s="233"/>
    </row>
    <row r="228" spans="5:5">
      <c r="E228" s="233"/>
    </row>
    <row r="229" spans="5:5">
      <c r="E229" s="233"/>
    </row>
    <row r="230" spans="5:5">
      <c r="E230" s="233"/>
    </row>
    <row r="231" spans="5:5">
      <c r="E231" s="233"/>
    </row>
    <row r="232" spans="5:5">
      <c r="E232" s="233"/>
    </row>
    <row r="233" spans="5:5">
      <c r="E233" s="233"/>
    </row>
    <row r="234" spans="5:5">
      <c r="E234" s="233"/>
    </row>
    <row r="235" spans="5:5">
      <c r="E235" s="233"/>
    </row>
    <row r="236" spans="5:5">
      <c r="E236" s="233"/>
    </row>
    <row r="237" spans="5:5">
      <c r="E237" s="233"/>
    </row>
    <row r="238" spans="5:5">
      <c r="E238" s="233"/>
    </row>
    <row r="239" spans="5:5">
      <c r="E239" s="233"/>
    </row>
    <row r="240" spans="5:5">
      <c r="E240" s="233"/>
    </row>
    <row r="241" spans="1:7">
      <c r="E241" s="233"/>
    </row>
    <row r="242" spans="1:7">
      <c r="E242" s="233"/>
    </row>
    <row r="243" spans="1:7">
      <c r="E243" s="233"/>
    </row>
    <row r="244" spans="1:7">
      <c r="E244" s="233"/>
    </row>
    <row r="245" spans="1:7">
      <c r="A245" s="286"/>
      <c r="B245" s="286"/>
    </row>
    <row r="246" spans="1:7">
      <c r="A246" s="275"/>
      <c r="B246" s="275"/>
      <c r="C246" s="287"/>
      <c r="D246" s="287"/>
      <c r="E246" s="288"/>
      <c r="F246" s="287"/>
      <c r="G246" s="289"/>
    </row>
    <row r="247" spans="1:7">
      <c r="A247" s="290"/>
      <c r="B247" s="290"/>
      <c r="C247" s="275"/>
      <c r="D247" s="275"/>
      <c r="E247" s="291"/>
      <c r="F247" s="275"/>
      <c r="G247" s="275"/>
    </row>
    <row r="248" spans="1:7">
      <c r="A248" s="275"/>
      <c r="B248" s="275"/>
      <c r="C248" s="275"/>
      <c r="D248" s="275"/>
      <c r="E248" s="291"/>
      <c r="F248" s="275"/>
      <c r="G248" s="275"/>
    </row>
    <row r="249" spans="1:7">
      <c r="A249" s="275"/>
      <c r="B249" s="275"/>
      <c r="C249" s="275"/>
      <c r="D249" s="275"/>
      <c r="E249" s="291"/>
      <c r="F249" s="275"/>
      <c r="G249" s="275"/>
    </row>
    <row r="250" spans="1:7">
      <c r="A250" s="275"/>
      <c r="B250" s="275"/>
      <c r="C250" s="275"/>
      <c r="D250" s="275"/>
      <c r="E250" s="291"/>
      <c r="F250" s="275"/>
      <c r="G250" s="275"/>
    </row>
    <row r="251" spans="1:7">
      <c r="A251" s="275"/>
      <c r="B251" s="275"/>
      <c r="C251" s="275"/>
      <c r="D251" s="275"/>
      <c r="E251" s="291"/>
      <c r="F251" s="275"/>
      <c r="G251" s="275"/>
    </row>
    <row r="252" spans="1:7">
      <c r="A252" s="275"/>
      <c r="B252" s="275"/>
      <c r="C252" s="275"/>
      <c r="D252" s="275"/>
      <c r="E252" s="291"/>
      <c r="F252" s="275"/>
      <c r="G252" s="275"/>
    </row>
    <row r="253" spans="1:7">
      <c r="A253" s="275"/>
      <c r="B253" s="275"/>
      <c r="C253" s="275"/>
      <c r="D253" s="275"/>
      <c r="E253" s="291"/>
      <c r="F253" s="275"/>
      <c r="G253" s="275"/>
    </row>
    <row r="254" spans="1:7">
      <c r="A254" s="275"/>
      <c r="B254" s="275"/>
      <c r="C254" s="275"/>
      <c r="D254" s="275"/>
      <c r="E254" s="291"/>
      <c r="F254" s="275"/>
      <c r="G254" s="275"/>
    </row>
    <row r="255" spans="1:7">
      <c r="A255" s="275"/>
      <c r="B255" s="275"/>
      <c r="C255" s="275"/>
      <c r="D255" s="275"/>
      <c r="E255" s="291"/>
      <c r="F255" s="275"/>
      <c r="G255" s="275"/>
    </row>
    <row r="256" spans="1:7">
      <c r="A256" s="275"/>
      <c r="B256" s="275"/>
      <c r="C256" s="275"/>
      <c r="D256" s="275"/>
      <c r="E256" s="291"/>
      <c r="F256" s="275"/>
      <c r="G256" s="275"/>
    </row>
    <row r="257" spans="1:7">
      <c r="A257" s="275"/>
      <c r="B257" s="275"/>
      <c r="C257" s="275"/>
      <c r="D257" s="275"/>
      <c r="E257" s="291"/>
      <c r="F257" s="275"/>
      <c r="G257" s="275"/>
    </row>
    <row r="258" spans="1:7">
      <c r="A258" s="275"/>
      <c r="B258" s="275"/>
      <c r="C258" s="275"/>
      <c r="D258" s="275"/>
      <c r="E258" s="291"/>
      <c r="F258" s="275"/>
      <c r="G258" s="275"/>
    </row>
    <row r="259" spans="1:7">
      <c r="A259" s="275"/>
      <c r="B259" s="275"/>
      <c r="C259" s="275"/>
      <c r="D259" s="275"/>
      <c r="E259" s="291"/>
      <c r="F259" s="275"/>
      <c r="G259" s="275"/>
    </row>
  </sheetData>
  <mergeCells count="99">
    <mergeCell ref="C11:D11"/>
    <mergeCell ref="C12:D12"/>
    <mergeCell ref="C13:D13"/>
    <mergeCell ref="A1:G1"/>
    <mergeCell ref="A3:B3"/>
    <mergeCell ref="A4:B4"/>
    <mergeCell ref="E4:G4"/>
    <mergeCell ref="C9:D9"/>
    <mergeCell ref="C35:D35"/>
    <mergeCell ref="C15:D15"/>
    <mergeCell ref="C16:D16"/>
    <mergeCell ref="C18:D18"/>
    <mergeCell ref="C21:D21"/>
    <mergeCell ref="C25:D25"/>
    <mergeCell ref="C26:D26"/>
    <mergeCell ref="C27:D27"/>
    <mergeCell ref="C29:D29"/>
    <mergeCell ref="C30:D30"/>
    <mergeCell ref="C33:D33"/>
    <mergeCell ref="C34:D34"/>
    <mergeCell ref="C51:D51"/>
    <mergeCell ref="C36:D36"/>
    <mergeCell ref="C37:D37"/>
    <mergeCell ref="C38:D38"/>
    <mergeCell ref="C40:D40"/>
    <mergeCell ref="C42:D42"/>
    <mergeCell ref="C43:D43"/>
    <mergeCell ref="C45:D45"/>
    <mergeCell ref="C46:D46"/>
    <mergeCell ref="C48:D48"/>
    <mergeCell ref="C49:D49"/>
    <mergeCell ref="C50:D50"/>
    <mergeCell ref="C72:D72"/>
    <mergeCell ref="C55:D55"/>
    <mergeCell ref="C57:D57"/>
    <mergeCell ref="C61:D61"/>
    <mergeCell ref="C62:D62"/>
    <mergeCell ref="C64:D64"/>
    <mergeCell ref="C65:D65"/>
    <mergeCell ref="C66:D66"/>
    <mergeCell ref="C67:D67"/>
    <mergeCell ref="C68:D68"/>
    <mergeCell ref="C69:D69"/>
    <mergeCell ref="C71:D71"/>
    <mergeCell ref="C93:D93"/>
    <mergeCell ref="C94:D94"/>
    <mergeCell ref="C96:D96"/>
    <mergeCell ref="C73:D73"/>
    <mergeCell ref="C75:D75"/>
    <mergeCell ref="C76:D76"/>
    <mergeCell ref="C78:D78"/>
    <mergeCell ref="C79:D79"/>
    <mergeCell ref="C81:D81"/>
    <mergeCell ref="C83:D83"/>
    <mergeCell ref="C86:D86"/>
    <mergeCell ref="C87:D87"/>
    <mergeCell ref="C88:D88"/>
    <mergeCell ref="C92:D92"/>
    <mergeCell ref="C120:D120"/>
    <mergeCell ref="C121:D121"/>
    <mergeCell ref="C123:D123"/>
    <mergeCell ref="C98:D98"/>
    <mergeCell ref="C100:D100"/>
    <mergeCell ref="C102:D102"/>
    <mergeCell ref="C106:D106"/>
    <mergeCell ref="C107:D107"/>
    <mergeCell ref="C109:D109"/>
    <mergeCell ref="C113:D113"/>
    <mergeCell ref="C114:D114"/>
    <mergeCell ref="C116:D116"/>
    <mergeCell ref="C117:D117"/>
    <mergeCell ref="C119:D119"/>
    <mergeCell ref="C149:D149"/>
    <mergeCell ref="C125:D125"/>
    <mergeCell ref="C126:D126"/>
    <mergeCell ref="C127:D127"/>
    <mergeCell ref="C129:D129"/>
    <mergeCell ref="C130:D130"/>
    <mergeCell ref="C136:D136"/>
    <mergeCell ref="C141:D141"/>
    <mergeCell ref="C142:D142"/>
    <mergeCell ref="C144:D144"/>
    <mergeCell ref="C146:D146"/>
    <mergeCell ref="C147:D147"/>
    <mergeCell ref="C184:D184"/>
    <mergeCell ref="C160:D160"/>
    <mergeCell ref="C165:D165"/>
    <mergeCell ref="C169:D169"/>
    <mergeCell ref="C151:D151"/>
    <mergeCell ref="C152:D152"/>
    <mergeCell ref="C154:D154"/>
    <mergeCell ref="C155:D155"/>
    <mergeCell ref="C157:D157"/>
    <mergeCell ref="C158:D158"/>
    <mergeCell ref="C176:D176"/>
    <mergeCell ref="C177:D177"/>
    <mergeCell ref="C179:D179"/>
    <mergeCell ref="C180:D180"/>
    <mergeCell ref="C182:D182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21"/>
  <dimension ref="A1:BE51"/>
  <sheetViews>
    <sheetView topLeftCell="A16" workbookViewId="0">
      <selection activeCell="E26" sqref="E26"/>
    </sheetView>
  </sheetViews>
  <sheetFormatPr defaultColWidth="9.109375" defaultRowHeight="13.2"/>
  <cols>
    <col min="1" max="1" width="2" style="1" customWidth="1"/>
    <col min="2" max="2" width="15" style="1" customWidth="1"/>
    <col min="3" max="3" width="15.88671875" style="1" customWidth="1"/>
    <col min="4" max="4" width="14.5546875" style="1" customWidth="1"/>
    <col min="5" max="5" width="13.5546875" style="1" customWidth="1"/>
    <col min="6" max="6" width="16.5546875" style="1" customWidth="1"/>
    <col min="7" max="7" width="15.33203125" style="1" customWidth="1"/>
    <col min="8" max="16384" width="9.109375" style="1"/>
  </cols>
  <sheetData>
    <row r="1" spans="1:57" ht="24.75" customHeight="1" thickBot="1">
      <c r="A1" s="95" t="s">
        <v>33</v>
      </c>
      <c r="B1" s="96"/>
      <c r="C1" s="96"/>
      <c r="D1" s="96"/>
      <c r="E1" s="96"/>
      <c r="F1" s="96"/>
      <c r="G1" s="96"/>
    </row>
    <row r="2" spans="1:57" ht="12.75" customHeight="1">
      <c r="A2" s="97" t="s">
        <v>34</v>
      </c>
      <c r="B2" s="98"/>
      <c r="C2" s="99">
        <v>1</v>
      </c>
      <c r="D2" s="99" t="s">
        <v>109</v>
      </c>
      <c r="E2" s="98"/>
      <c r="F2" s="100" t="s">
        <v>35</v>
      </c>
      <c r="G2" s="101"/>
    </row>
    <row r="3" spans="1:57" ht="3" hidden="1" customHeight="1">
      <c r="A3" s="102"/>
      <c r="B3" s="103"/>
      <c r="C3" s="104"/>
      <c r="D3" s="104"/>
      <c r="E3" s="103"/>
      <c r="F3" s="105"/>
      <c r="G3" s="106"/>
    </row>
    <row r="4" spans="1:57" ht="12" customHeight="1">
      <c r="A4" s="107" t="s">
        <v>36</v>
      </c>
      <c r="B4" s="103"/>
      <c r="C4" s="104"/>
      <c r="D4" s="104"/>
      <c r="E4" s="103"/>
      <c r="F4" s="105" t="s">
        <v>37</v>
      </c>
      <c r="G4" s="108"/>
    </row>
    <row r="5" spans="1:57" ht="12.9" customHeight="1">
      <c r="A5" s="109" t="s">
        <v>107</v>
      </c>
      <c r="B5" s="110"/>
      <c r="C5" s="111" t="s">
        <v>39</v>
      </c>
      <c r="D5" s="112"/>
      <c r="E5" s="113"/>
      <c r="F5" s="105" t="s">
        <v>38</v>
      </c>
      <c r="G5" s="106"/>
    </row>
    <row r="6" spans="1:57" ht="12.9" customHeight="1">
      <c r="A6" s="107" t="s">
        <v>39</v>
      </c>
      <c r="B6" s="103"/>
      <c r="C6" s="104"/>
      <c r="D6" s="104"/>
      <c r="E6" s="103"/>
      <c r="F6" s="114" t="s">
        <v>40</v>
      </c>
      <c r="G6" s="115">
        <v>0</v>
      </c>
      <c r="O6" s="116"/>
    </row>
    <row r="7" spans="1:57" ht="12.9" customHeight="1">
      <c r="A7" s="117" t="s">
        <v>104</v>
      </c>
      <c r="B7" s="118"/>
      <c r="C7" s="119" t="s">
        <v>105</v>
      </c>
      <c r="D7" s="120"/>
      <c r="E7" s="120"/>
      <c r="F7" s="121" t="s">
        <v>41</v>
      </c>
      <c r="G7" s="115">
        <f>IF(G6=0,,ROUND((F30+F32)/G6,1))</f>
        <v>0</v>
      </c>
    </row>
    <row r="8" spans="1:57">
      <c r="A8" s="122" t="s">
        <v>42</v>
      </c>
      <c r="B8" s="105"/>
      <c r="C8" s="317" t="s">
        <v>2090</v>
      </c>
      <c r="D8" s="317"/>
      <c r="E8" s="318"/>
      <c r="F8" s="123" t="s">
        <v>43</v>
      </c>
      <c r="G8" s="124"/>
      <c r="H8" s="125"/>
      <c r="I8" s="126"/>
    </row>
    <row r="9" spans="1:57">
      <c r="A9" s="122" t="s">
        <v>44</v>
      </c>
      <c r="B9" s="105"/>
      <c r="C9" s="317" t="s">
        <v>2090</v>
      </c>
      <c r="D9" s="317"/>
      <c r="E9" s="318"/>
      <c r="F9" s="105"/>
      <c r="G9" s="127"/>
      <c r="H9" s="128"/>
    </row>
    <row r="10" spans="1:57">
      <c r="A10" s="122" t="s">
        <v>45</v>
      </c>
      <c r="B10" s="105"/>
      <c r="C10" s="317" t="s">
        <v>2091</v>
      </c>
      <c r="D10" s="317"/>
      <c r="E10" s="317"/>
      <c r="F10" s="129"/>
      <c r="G10" s="130"/>
      <c r="H10" s="131"/>
    </row>
    <row r="11" spans="1:57" ht="13.5" customHeight="1">
      <c r="A11" s="122" t="s">
        <v>46</v>
      </c>
      <c r="B11" s="105"/>
      <c r="C11" s="317"/>
      <c r="D11" s="317"/>
      <c r="E11" s="317"/>
      <c r="F11" s="132" t="s">
        <v>47</v>
      </c>
      <c r="G11" s="133"/>
      <c r="H11" s="128"/>
      <c r="BA11" s="134"/>
      <c r="BB11" s="134"/>
      <c r="BC11" s="134"/>
      <c r="BD11" s="134"/>
      <c r="BE11" s="134"/>
    </row>
    <row r="12" spans="1:57" ht="12.75" customHeight="1">
      <c r="A12" s="135" t="s">
        <v>48</v>
      </c>
      <c r="B12" s="103"/>
      <c r="C12" s="318" t="s">
        <v>2092</v>
      </c>
      <c r="D12" s="319"/>
      <c r="E12" s="320"/>
      <c r="F12" s="136" t="s">
        <v>49</v>
      </c>
      <c r="G12" s="137"/>
      <c r="H12" s="128"/>
    </row>
    <row r="13" spans="1:57" ht="28.5" customHeight="1" thickBot="1">
      <c r="A13" s="138" t="s">
        <v>50</v>
      </c>
      <c r="B13" s="139"/>
      <c r="C13" s="139"/>
      <c r="D13" s="139"/>
      <c r="E13" s="140"/>
      <c r="F13" s="140"/>
      <c r="G13" s="141"/>
      <c r="H13" s="128"/>
    </row>
    <row r="14" spans="1:57" ht="17.25" customHeight="1" thickBot="1">
      <c r="A14" s="142" t="s">
        <v>51</v>
      </c>
      <c r="B14" s="143"/>
      <c r="C14" s="144"/>
      <c r="D14" s="145" t="s">
        <v>52</v>
      </c>
      <c r="E14" s="146"/>
      <c r="F14" s="146"/>
      <c r="G14" s="144"/>
    </row>
    <row r="15" spans="1:57" ht="15.9" customHeight="1">
      <c r="A15" s="147"/>
      <c r="B15" s="148" t="s">
        <v>53</v>
      </c>
      <c r="C15" s="149">
        <f>'SO 01 1 Rek'!E9</f>
        <v>0</v>
      </c>
      <c r="D15" s="150" t="str">
        <f>'SO 01 1 Rek'!A14</f>
        <v>Ztížené výrobní podmínky</v>
      </c>
      <c r="E15" s="151"/>
      <c r="F15" s="152"/>
      <c r="G15" s="149">
        <f>'SO 01 1 Rek'!I14</f>
        <v>0</v>
      </c>
    </row>
    <row r="16" spans="1:57" ht="15.9" customHeight="1">
      <c r="A16" s="147" t="s">
        <v>54</v>
      </c>
      <c r="B16" s="148" t="s">
        <v>55</v>
      </c>
      <c r="C16" s="149">
        <f>'SO 01 1 Rek'!F9</f>
        <v>0</v>
      </c>
      <c r="D16" s="102" t="str">
        <f>'SO 01 1 Rek'!A15</f>
        <v>Oborová přirážka</v>
      </c>
      <c r="E16" s="153"/>
      <c r="F16" s="154"/>
      <c r="G16" s="149">
        <f>'SO 01 1 Rek'!I15</f>
        <v>0</v>
      </c>
    </row>
    <row r="17" spans="1:7" ht="15.9" customHeight="1">
      <c r="A17" s="147" t="s">
        <v>56</v>
      </c>
      <c r="B17" s="148" t="s">
        <v>57</v>
      </c>
      <c r="C17" s="149">
        <f>'SO 01 1 Rek'!H9</f>
        <v>0</v>
      </c>
      <c r="D17" s="102" t="str">
        <f>'SO 01 1 Rek'!A16</f>
        <v>Přesun stavebních kapacit</v>
      </c>
      <c r="E17" s="153"/>
      <c r="F17" s="154"/>
      <c r="G17" s="149">
        <f>'SO 01 1 Rek'!I16</f>
        <v>0</v>
      </c>
    </row>
    <row r="18" spans="1:7" ht="15.9" customHeight="1">
      <c r="A18" s="155" t="s">
        <v>58</v>
      </c>
      <c r="B18" s="156" t="s">
        <v>59</v>
      </c>
      <c r="C18" s="149">
        <f>'SO 01 1 Rek'!G9</f>
        <v>0</v>
      </c>
      <c r="D18" s="102" t="str">
        <f>'SO 01 1 Rek'!A17</f>
        <v>Mimostaveništní doprava</v>
      </c>
      <c r="E18" s="153"/>
      <c r="F18" s="154"/>
      <c r="G18" s="149">
        <f>'SO 01 1 Rek'!I17</f>
        <v>0</v>
      </c>
    </row>
    <row r="19" spans="1:7" ht="15.9" customHeight="1">
      <c r="A19" s="157" t="s">
        <v>60</v>
      </c>
      <c r="B19" s="148"/>
      <c r="C19" s="149">
        <f>SUM(C15:C18)</f>
        <v>0</v>
      </c>
      <c r="D19" s="102" t="str">
        <f>'SO 01 1 Rek'!A18</f>
        <v>Zařízení staveniště</v>
      </c>
      <c r="E19" s="153"/>
      <c r="F19" s="154"/>
      <c r="G19" s="149">
        <f>'SO 01 1 Rek'!I18</f>
        <v>0</v>
      </c>
    </row>
    <row r="20" spans="1:7" ht="15.9" customHeight="1">
      <c r="A20" s="157"/>
      <c r="B20" s="148"/>
      <c r="C20" s="149"/>
      <c r="D20" s="102" t="str">
        <f>'SO 01 1 Rek'!A19</f>
        <v>Provoz investora</v>
      </c>
      <c r="E20" s="153"/>
      <c r="F20" s="154"/>
      <c r="G20" s="149">
        <f>'SO 01 1 Rek'!I19</f>
        <v>0</v>
      </c>
    </row>
    <row r="21" spans="1:7" ht="15.9" customHeight="1">
      <c r="A21" s="157" t="s">
        <v>30</v>
      </c>
      <c r="B21" s="148"/>
      <c r="C21" s="149">
        <f>'SO 01 1 Rek'!I9</f>
        <v>0</v>
      </c>
      <c r="D21" s="102" t="str">
        <f>'SO 01 1 Rek'!A20</f>
        <v>Kompletační činnost (IČD)</v>
      </c>
      <c r="E21" s="153"/>
      <c r="F21" s="154"/>
      <c r="G21" s="149">
        <f>'SO 01 1 Rek'!I20</f>
        <v>0</v>
      </c>
    </row>
    <row r="22" spans="1:7" ht="15.9" customHeight="1">
      <c r="A22" s="158" t="s">
        <v>61</v>
      </c>
      <c r="B22" s="128"/>
      <c r="C22" s="149">
        <f>C19+C21</f>
        <v>0</v>
      </c>
      <c r="D22" s="102" t="s">
        <v>62</v>
      </c>
      <c r="E22" s="153"/>
      <c r="F22" s="154"/>
      <c r="G22" s="149">
        <f>G23-SUM(G15:G21)</f>
        <v>0</v>
      </c>
    </row>
    <row r="23" spans="1:7" ht="15.9" customHeight="1" thickBot="1">
      <c r="A23" s="315" t="s">
        <v>63</v>
      </c>
      <c r="B23" s="316"/>
      <c r="C23" s="159">
        <f>C22+G23</f>
        <v>0</v>
      </c>
      <c r="D23" s="160" t="s">
        <v>64</v>
      </c>
      <c r="E23" s="161"/>
      <c r="F23" s="162"/>
      <c r="G23" s="149">
        <f>'SO 01 1 Rek'!H22</f>
        <v>0</v>
      </c>
    </row>
    <row r="24" spans="1:7">
      <c r="A24" s="163" t="s">
        <v>65</v>
      </c>
      <c r="B24" s="164"/>
      <c r="C24" s="165"/>
      <c r="D24" s="164" t="s">
        <v>66</v>
      </c>
      <c r="E24" s="164"/>
      <c r="F24" s="166" t="s">
        <v>67</v>
      </c>
      <c r="G24" s="167"/>
    </row>
    <row r="25" spans="1:7">
      <c r="A25" s="158" t="s">
        <v>68</v>
      </c>
      <c r="B25" s="128"/>
      <c r="C25" s="168"/>
      <c r="D25" s="128" t="s">
        <v>68</v>
      </c>
      <c r="F25" s="169" t="s">
        <v>68</v>
      </c>
      <c r="G25" s="170"/>
    </row>
    <row r="26" spans="1:7" ht="37.5" customHeight="1">
      <c r="A26" s="158" t="s">
        <v>69</v>
      </c>
      <c r="B26" s="171"/>
      <c r="C26" s="168"/>
      <c r="D26" s="128" t="s">
        <v>69</v>
      </c>
      <c r="F26" s="169" t="s">
        <v>69</v>
      </c>
      <c r="G26" s="170"/>
    </row>
    <row r="27" spans="1:7">
      <c r="A27" s="158"/>
      <c r="B27" s="172"/>
      <c r="C27" s="168"/>
      <c r="D27" s="128"/>
      <c r="F27" s="169"/>
      <c r="G27" s="170"/>
    </row>
    <row r="28" spans="1:7">
      <c r="A28" s="158" t="s">
        <v>70</v>
      </c>
      <c r="B28" s="128"/>
      <c r="C28" s="168"/>
      <c r="D28" s="169" t="s">
        <v>71</v>
      </c>
      <c r="E28" s="168"/>
      <c r="F28" s="173" t="s">
        <v>71</v>
      </c>
      <c r="G28" s="170"/>
    </row>
    <row r="29" spans="1:7" ht="69" customHeight="1">
      <c r="A29" s="158"/>
      <c r="B29" s="128"/>
      <c r="C29" s="174"/>
      <c r="D29" s="175"/>
      <c r="E29" s="174"/>
      <c r="F29" s="128"/>
      <c r="G29" s="170"/>
    </row>
    <row r="30" spans="1:7">
      <c r="A30" s="176" t="s">
        <v>12</v>
      </c>
      <c r="B30" s="177"/>
      <c r="C30" s="178">
        <v>21</v>
      </c>
      <c r="D30" s="177" t="s">
        <v>72</v>
      </c>
      <c r="E30" s="179"/>
      <c r="F30" s="310">
        <f>C23-F32</f>
        <v>0</v>
      </c>
      <c r="G30" s="311"/>
    </row>
    <row r="31" spans="1:7">
      <c r="A31" s="176" t="s">
        <v>73</v>
      </c>
      <c r="B31" s="177"/>
      <c r="C31" s="178">
        <f>C30</f>
        <v>21</v>
      </c>
      <c r="D31" s="177" t="s">
        <v>74</v>
      </c>
      <c r="E31" s="179"/>
      <c r="F31" s="310">
        <f>ROUND(PRODUCT(F30,C31/100),0)</f>
        <v>0</v>
      </c>
      <c r="G31" s="311"/>
    </row>
    <row r="32" spans="1:7">
      <c r="A32" s="176" t="s">
        <v>12</v>
      </c>
      <c r="B32" s="177"/>
      <c r="C32" s="178">
        <v>0</v>
      </c>
      <c r="D32" s="177" t="s">
        <v>74</v>
      </c>
      <c r="E32" s="179"/>
      <c r="F32" s="310">
        <v>0</v>
      </c>
      <c r="G32" s="311"/>
    </row>
    <row r="33" spans="1:8">
      <c r="A33" s="176" t="s">
        <v>73</v>
      </c>
      <c r="B33" s="180"/>
      <c r="C33" s="181">
        <f>C32</f>
        <v>0</v>
      </c>
      <c r="D33" s="177" t="s">
        <v>74</v>
      </c>
      <c r="E33" s="154"/>
      <c r="F33" s="310">
        <f>ROUND(PRODUCT(F32,C33/100),0)</f>
        <v>0</v>
      </c>
      <c r="G33" s="311"/>
    </row>
    <row r="34" spans="1:8" s="185" customFormat="1" ht="19.5" customHeight="1" thickBot="1">
      <c r="A34" s="182" t="s">
        <v>75</v>
      </c>
      <c r="B34" s="183"/>
      <c r="C34" s="183"/>
      <c r="D34" s="183"/>
      <c r="E34" s="184"/>
      <c r="F34" s="312">
        <f>ROUND(SUM(F30:F33),0)</f>
        <v>0</v>
      </c>
      <c r="G34" s="313"/>
    </row>
    <row r="36" spans="1:8">
      <c r="A36" s="2" t="s">
        <v>76</v>
      </c>
      <c r="B36" s="2"/>
      <c r="C36" s="2"/>
      <c r="D36" s="2"/>
      <c r="E36" s="2"/>
      <c r="F36" s="2"/>
      <c r="G36" s="2"/>
      <c r="H36" s="1" t="s">
        <v>2</v>
      </c>
    </row>
    <row r="37" spans="1:8" ht="14.25" customHeight="1">
      <c r="A37" s="2"/>
      <c r="B37" s="314"/>
      <c r="C37" s="314"/>
      <c r="D37" s="314"/>
      <c r="E37" s="314"/>
      <c r="F37" s="314"/>
      <c r="G37" s="314"/>
      <c r="H37" s="1" t="s">
        <v>2</v>
      </c>
    </row>
    <row r="38" spans="1:8" ht="12.75" customHeight="1">
      <c r="A38" s="186"/>
      <c r="B38" s="314"/>
      <c r="C38" s="314"/>
      <c r="D38" s="314"/>
      <c r="E38" s="314"/>
      <c r="F38" s="314"/>
      <c r="G38" s="314"/>
      <c r="H38" s="1" t="s">
        <v>2</v>
      </c>
    </row>
    <row r="39" spans="1:8">
      <c r="A39" s="186"/>
      <c r="B39" s="314"/>
      <c r="C39" s="314"/>
      <c r="D39" s="314"/>
      <c r="E39" s="314"/>
      <c r="F39" s="314"/>
      <c r="G39" s="314"/>
      <c r="H39" s="1" t="s">
        <v>2</v>
      </c>
    </row>
    <row r="40" spans="1:8">
      <c r="A40" s="186"/>
      <c r="B40" s="314"/>
      <c r="C40" s="314"/>
      <c r="D40" s="314"/>
      <c r="E40" s="314"/>
      <c r="F40" s="314"/>
      <c r="G40" s="314"/>
      <c r="H40" s="1" t="s">
        <v>2</v>
      </c>
    </row>
    <row r="41" spans="1:8">
      <c r="A41" s="186"/>
      <c r="B41" s="314"/>
      <c r="C41" s="314"/>
      <c r="D41" s="314"/>
      <c r="E41" s="314"/>
      <c r="F41" s="314"/>
      <c r="G41" s="314"/>
      <c r="H41" s="1" t="s">
        <v>2</v>
      </c>
    </row>
    <row r="42" spans="1:8">
      <c r="A42" s="186"/>
      <c r="B42" s="314"/>
      <c r="C42" s="314"/>
      <c r="D42" s="314"/>
      <c r="E42" s="314"/>
      <c r="F42" s="314"/>
      <c r="G42" s="314"/>
      <c r="H42" s="1" t="s">
        <v>2</v>
      </c>
    </row>
    <row r="43" spans="1:8">
      <c r="A43" s="186"/>
      <c r="B43" s="314"/>
      <c r="C43" s="314"/>
      <c r="D43" s="314"/>
      <c r="E43" s="314"/>
      <c r="F43" s="314"/>
      <c r="G43" s="314"/>
      <c r="H43" s="1" t="s">
        <v>2</v>
      </c>
    </row>
    <row r="44" spans="1:8" ht="12.75" customHeight="1">
      <c r="A44" s="186"/>
      <c r="B44" s="314"/>
      <c r="C44" s="314"/>
      <c r="D44" s="314"/>
      <c r="E44" s="314"/>
      <c r="F44" s="314"/>
      <c r="G44" s="314"/>
      <c r="H44" s="1" t="s">
        <v>2</v>
      </c>
    </row>
    <row r="45" spans="1:8" ht="12.75" customHeight="1">
      <c r="A45" s="186"/>
      <c r="B45" s="314"/>
      <c r="C45" s="314"/>
      <c r="D45" s="314"/>
      <c r="E45" s="314"/>
      <c r="F45" s="314"/>
      <c r="G45" s="314"/>
      <c r="H45" s="1" t="s">
        <v>2</v>
      </c>
    </row>
    <row r="46" spans="1:8">
      <c r="B46" s="309"/>
      <c r="C46" s="309"/>
      <c r="D46" s="309"/>
      <c r="E46" s="309"/>
      <c r="F46" s="309"/>
      <c r="G46" s="309"/>
    </row>
    <row r="47" spans="1:8">
      <c r="B47" s="309"/>
      <c r="C47" s="309"/>
      <c r="D47" s="309"/>
      <c r="E47" s="309"/>
      <c r="F47" s="309"/>
      <c r="G47" s="309"/>
    </row>
    <row r="48" spans="1:8">
      <c r="B48" s="309"/>
      <c r="C48" s="309"/>
      <c r="D48" s="309"/>
      <c r="E48" s="309"/>
      <c r="F48" s="309"/>
      <c r="G48" s="309"/>
    </row>
    <row r="49" spans="2:7">
      <c r="B49" s="309"/>
      <c r="C49" s="309"/>
      <c r="D49" s="309"/>
      <c r="E49" s="309"/>
      <c r="F49" s="309"/>
      <c r="G49" s="309"/>
    </row>
    <row r="50" spans="2:7">
      <c r="B50" s="309"/>
      <c r="C50" s="309"/>
      <c r="D50" s="309"/>
      <c r="E50" s="309"/>
      <c r="F50" s="309"/>
      <c r="G50" s="309"/>
    </row>
    <row r="51" spans="2:7">
      <c r="B51" s="309"/>
      <c r="C51" s="309"/>
      <c r="D51" s="309"/>
      <c r="E51" s="309"/>
      <c r="F51" s="309"/>
      <c r="G51" s="309"/>
    </row>
  </sheetData>
  <mergeCells count="18">
    <mergeCell ref="A23:B23"/>
    <mergeCell ref="C8:E8"/>
    <mergeCell ref="C9:E9"/>
    <mergeCell ref="C10:E10"/>
    <mergeCell ref="C11:E11"/>
    <mergeCell ref="C12:E12"/>
    <mergeCell ref="B51:G51"/>
    <mergeCell ref="F30:G30"/>
    <mergeCell ref="F31:G31"/>
    <mergeCell ref="F32:G32"/>
    <mergeCell ref="F33:G33"/>
    <mergeCell ref="F34:G34"/>
    <mergeCell ref="B37:G45"/>
    <mergeCell ref="B46:G46"/>
    <mergeCell ref="B47:G47"/>
    <mergeCell ref="B48:G48"/>
    <mergeCell ref="B49:G49"/>
    <mergeCell ref="B50:G50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>
  <sheetPr codeName="List27"/>
  <dimension ref="A1:BE51"/>
  <sheetViews>
    <sheetView topLeftCell="A19" workbookViewId="0">
      <selection activeCell="C8" sqref="C8:E12"/>
    </sheetView>
  </sheetViews>
  <sheetFormatPr defaultColWidth="9.109375" defaultRowHeight="13.2"/>
  <cols>
    <col min="1" max="1" width="2" style="1" customWidth="1"/>
    <col min="2" max="2" width="15" style="1" customWidth="1"/>
    <col min="3" max="3" width="15.88671875" style="1" customWidth="1"/>
    <col min="4" max="4" width="14.5546875" style="1" customWidth="1"/>
    <col min="5" max="5" width="13.5546875" style="1" customWidth="1"/>
    <col min="6" max="6" width="16.5546875" style="1" customWidth="1"/>
    <col min="7" max="7" width="15.33203125" style="1" customWidth="1"/>
    <col min="8" max="16384" width="9.109375" style="1"/>
  </cols>
  <sheetData>
    <row r="1" spans="1:57" ht="24.75" customHeight="1" thickBot="1">
      <c r="A1" s="95" t="s">
        <v>33</v>
      </c>
      <c r="B1" s="96"/>
      <c r="C1" s="96"/>
      <c r="D1" s="96"/>
      <c r="E1" s="96"/>
      <c r="F1" s="96"/>
      <c r="G1" s="96"/>
    </row>
    <row r="2" spans="1:57" ht="12.75" customHeight="1">
      <c r="A2" s="97" t="s">
        <v>34</v>
      </c>
      <c r="B2" s="98"/>
      <c r="C2" s="99">
        <v>7</v>
      </c>
      <c r="D2" s="99" t="s">
        <v>1897</v>
      </c>
      <c r="E2" s="98"/>
      <c r="F2" s="100" t="s">
        <v>35</v>
      </c>
      <c r="G2" s="101"/>
    </row>
    <row r="3" spans="1:57" ht="3" hidden="1" customHeight="1">
      <c r="A3" s="102"/>
      <c r="B3" s="103"/>
      <c r="C3" s="104"/>
      <c r="D3" s="104"/>
      <c r="E3" s="103"/>
      <c r="F3" s="105"/>
      <c r="G3" s="106"/>
    </row>
    <row r="4" spans="1:57" ht="12" customHeight="1">
      <c r="A4" s="107" t="s">
        <v>36</v>
      </c>
      <c r="B4" s="103"/>
      <c r="C4" s="104"/>
      <c r="D4" s="104"/>
      <c r="E4" s="103"/>
      <c r="F4" s="105" t="s">
        <v>37</v>
      </c>
      <c r="G4" s="108"/>
    </row>
    <row r="5" spans="1:57" ht="12.9" customHeight="1">
      <c r="A5" s="109" t="s">
        <v>107</v>
      </c>
      <c r="B5" s="110"/>
      <c r="C5" s="111" t="s">
        <v>39</v>
      </c>
      <c r="D5" s="112"/>
      <c r="E5" s="113"/>
      <c r="F5" s="105" t="s">
        <v>38</v>
      </c>
      <c r="G5" s="106"/>
    </row>
    <row r="6" spans="1:57" ht="12.9" customHeight="1">
      <c r="A6" s="107" t="s">
        <v>39</v>
      </c>
      <c r="B6" s="103"/>
      <c r="C6" s="104"/>
      <c r="D6" s="104"/>
      <c r="E6" s="103"/>
      <c r="F6" s="114" t="s">
        <v>40</v>
      </c>
      <c r="G6" s="115">
        <v>0</v>
      </c>
      <c r="O6" s="116"/>
    </row>
    <row r="7" spans="1:57" ht="12.9" customHeight="1">
      <c r="A7" s="117" t="s">
        <v>104</v>
      </c>
      <c r="B7" s="118"/>
      <c r="C7" s="119" t="s">
        <v>105</v>
      </c>
      <c r="D7" s="120"/>
      <c r="E7" s="120"/>
      <c r="F7" s="121" t="s">
        <v>41</v>
      </c>
      <c r="G7" s="115">
        <f>IF(G6=0,,ROUND((F30+F32)/G6,1))</f>
        <v>0</v>
      </c>
    </row>
    <row r="8" spans="1:57">
      <c r="A8" s="122" t="s">
        <v>42</v>
      </c>
      <c r="B8" s="105"/>
      <c r="C8" s="317" t="s">
        <v>2090</v>
      </c>
      <c r="D8" s="317"/>
      <c r="E8" s="318"/>
      <c r="F8" s="123" t="s">
        <v>43</v>
      </c>
      <c r="G8" s="124"/>
      <c r="H8" s="125"/>
      <c r="I8" s="126"/>
    </row>
    <row r="9" spans="1:57">
      <c r="A9" s="122" t="s">
        <v>44</v>
      </c>
      <c r="B9" s="105"/>
      <c r="C9" s="317" t="s">
        <v>2090</v>
      </c>
      <c r="D9" s="317"/>
      <c r="E9" s="318"/>
      <c r="F9" s="105"/>
      <c r="G9" s="127"/>
      <c r="H9" s="128"/>
    </row>
    <row r="10" spans="1:57">
      <c r="A10" s="122" t="s">
        <v>45</v>
      </c>
      <c r="B10" s="105"/>
      <c r="C10" s="317" t="s">
        <v>2091</v>
      </c>
      <c r="D10" s="317"/>
      <c r="E10" s="317"/>
      <c r="F10" s="129"/>
      <c r="G10" s="130"/>
      <c r="H10" s="131"/>
    </row>
    <row r="11" spans="1:57" ht="13.5" customHeight="1">
      <c r="A11" s="122" t="s">
        <v>46</v>
      </c>
      <c r="B11" s="105"/>
      <c r="C11" s="317"/>
      <c r="D11" s="317"/>
      <c r="E11" s="317"/>
      <c r="F11" s="132" t="s">
        <v>47</v>
      </c>
      <c r="G11" s="133"/>
      <c r="H11" s="128"/>
      <c r="BA11" s="134"/>
      <c r="BB11" s="134"/>
      <c r="BC11" s="134"/>
      <c r="BD11" s="134"/>
      <c r="BE11" s="134"/>
    </row>
    <row r="12" spans="1:57" ht="12.75" customHeight="1">
      <c r="A12" s="135" t="s">
        <v>48</v>
      </c>
      <c r="B12" s="103"/>
      <c r="C12" s="318" t="s">
        <v>2092</v>
      </c>
      <c r="D12" s="319"/>
      <c r="E12" s="320"/>
      <c r="F12" s="136" t="s">
        <v>49</v>
      </c>
      <c r="G12" s="137"/>
      <c r="H12" s="128"/>
    </row>
    <row r="13" spans="1:57" ht="28.5" customHeight="1" thickBot="1">
      <c r="A13" s="138" t="s">
        <v>50</v>
      </c>
      <c r="B13" s="139"/>
      <c r="C13" s="139"/>
      <c r="D13" s="139"/>
      <c r="E13" s="140"/>
      <c r="F13" s="140"/>
      <c r="G13" s="141"/>
      <c r="H13" s="128"/>
    </row>
    <row r="14" spans="1:57" ht="17.25" customHeight="1" thickBot="1">
      <c r="A14" s="142" t="s">
        <v>51</v>
      </c>
      <c r="B14" s="143"/>
      <c r="C14" s="144"/>
      <c r="D14" s="145" t="s">
        <v>52</v>
      </c>
      <c r="E14" s="146"/>
      <c r="F14" s="146"/>
      <c r="G14" s="144"/>
    </row>
    <row r="15" spans="1:57" ht="15.9" customHeight="1">
      <c r="A15" s="147"/>
      <c r="B15" s="148" t="s">
        <v>53</v>
      </c>
      <c r="C15" s="149">
        <f>'SO 01 7 Rek'!E15</f>
        <v>0</v>
      </c>
      <c r="D15" s="150" t="str">
        <f>'SO 01 7 Rek'!A20</f>
        <v>Ztížené výrobní podmínky</v>
      </c>
      <c r="E15" s="151"/>
      <c r="F15" s="152"/>
      <c r="G15" s="149">
        <f>'SO 01 7 Rek'!I20</f>
        <v>0</v>
      </c>
    </row>
    <row r="16" spans="1:57" ht="15.9" customHeight="1">
      <c r="A16" s="147" t="s">
        <v>54</v>
      </c>
      <c r="B16" s="148" t="s">
        <v>55</v>
      </c>
      <c r="C16" s="149">
        <f>'SO 01 7 Rek'!F15</f>
        <v>0</v>
      </c>
      <c r="D16" s="102" t="str">
        <f>'SO 01 7 Rek'!A21</f>
        <v>Oborová přirážka</v>
      </c>
      <c r="E16" s="153"/>
      <c r="F16" s="154"/>
      <c r="G16" s="149">
        <f>'SO 01 7 Rek'!I21</f>
        <v>0</v>
      </c>
    </row>
    <row r="17" spans="1:7" ht="15.9" customHeight="1">
      <c r="A17" s="147" t="s">
        <v>56</v>
      </c>
      <c r="B17" s="148" t="s">
        <v>57</v>
      </c>
      <c r="C17" s="149">
        <f>'SO 01 7 Rek'!H15</f>
        <v>0</v>
      </c>
      <c r="D17" s="102" t="str">
        <f>'SO 01 7 Rek'!A22</f>
        <v>Přesun stavebních kapacit</v>
      </c>
      <c r="E17" s="153"/>
      <c r="F17" s="154"/>
      <c r="G17" s="149">
        <f>'SO 01 7 Rek'!I22</f>
        <v>0</v>
      </c>
    </row>
    <row r="18" spans="1:7" ht="15.9" customHeight="1">
      <c r="A18" s="155" t="s">
        <v>58</v>
      </c>
      <c r="B18" s="156" t="s">
        <v>59</v>
      </c>
      <c r="C18" s="149">
        <f>'SO 01 7 Rek'!G15</f>
        <v>0</v>
      </c>
      <c r="D18" s="102" t="str">
        <f>'SO 01 7 Rek'!A23</f>
        <v>Mimostaveništní doprava</v>
      </c>
      <c r="E18" s="153"/>
      <c r="F18" s="154"/>
      <c r="G18" s="149">
        <f>'SO 01 7 Rek'!I23</f>
        <v>0</v>
      </c>
    </row>
    <row r="19" spans="1:7" ht="15.9" customHeight="1">
      <c r="A19" s="157" t="s">
        <v>60</v>
      </c>
      <c r="B19" s="148"/>
      <c r="C19" s="149">
        <f>SUM(C15:C18)</f>
        <v>0</v>
      </c>
      <c r="D19" s="102" t="str">
        <f>'SO 01 7 Rek'!A24</f>
        <v>Zařízení staveniště</v>
      </c>
      <c r="E19" s="153"/>
      <c r="F19" s="154"/>
      <c r="G19" s="149">
        <f>'SO 01 7 Rek'!I24</f>
        <v>0</v>
      </c>
    </row>
    <row r="20" spans="1:7" ht="15.9" customHeight="1">
      <c r="A20" s="157"/>
      <c r="B20" s="148"/>
      <c r="C20" s="149"/>
      <c r="D20" s="102" t="str">
        <f>'SO 01 7 Rek'!A25</f>
        <v>Provoz investora</v>
      </c>
      <c r="E20" s="153"/>
      <c r="F20" s="154"/>
      <c r="G20" s="149">
        <f>'SO 01 7 Rek'!I25</f>
        <v>0</v>
      </c>
    </row>
    <row r="21" spans="1:7" ht="15.9" customHeight="1">
      <c r="A21" s="157" t="s">
        <v>30</v>
      </c>
      <c r="B21" s="148"/>
      <c r="C21" s="149">
        <f>'SO 01 7 Rek'!I15</f>
        <v>0</v>
      </c>
      <c r="D21" s="102" t="str">
        <f>'SO 01 7 Rek'!A26</f>
        <v>Kompletační činnost (IČD)</v>
      </c>
      <c r="E21" s="153"/>
      <c r="F21" s="154"/>
      <c r="G21" s="149">
        <f>'SO 01 7 Rek'!I26</f>
        <v>0</v>
      </c>
    </row>
    <row r="22" spans="1:7" ht="15.9" customHeight="1">
      <c r="A22" s="158" t="s">
        <v>61</v>
      </c>
      <c r="B22" s="128"/>
      <c r="C22" s="149">
        <f>C19+C21</f>
        <v>0</v>
      </c>
      <c r="D22" s="102" t="s">
        <v>62</v>
      </c>
      <c r="E22" s="153"/>
      <c r="F22" s="154"/>
      <c r="G22" s="149">
        <f>G23-SUM(G15:G21)</f>
        <v>0</v>
      </c>
    </row>
    <row r="23" spans="1:7" ht="15.9" customHeight="1" thickBot="1">
      <c r="A23" s="315" t="s">
        <v>63</v>
      </c>
      <c r="B23" s="316"/>
      <c r="C23" s="159">
        <f>C22+G23</f>
        <v>0</v>
      </c>
      <c r="D23" s="160" t="s">
        <v>64</v>
      </c>
      <c r="E23" s="161"/>
      <c r="F23" s="162"/>
      <c r="G23" s="149">
        <f>'SO 01 7 Rek'!H28</f>
        <v>0</v>
      </c>
    </row>
    <row r="24" spans="1:7">
      <c r="A24" s="163" t="s">
        <v>65</v>
      </c>
      <c r="B24" s="164"/>
      <c r="C24" s="165"/>
      <c r="D24" s="164" t="s">
        <v>66</v>
      </c>
      <c r="E24" s="164"/>
      <c r="F24" s="166" t="s">
        <v>67</v>
      </c>
      <c r="G24" s="167"/>
    </row>
    <row r="25" spans="1:7">
      <c r="A25" s="158" t="s">
        <v>68</v>
      </c>
      <c r="B25" s="128"/>
      <c r="C25" s="168"/>
      <c r="D25" s="128" t="s">
        <v>68</v>
      </c>
      <c r="F25" s="169" t="s">
        <v>68</v>
      </c>
      <c r="G25" s="170"/>
    </row>
    <row r="26" spans="1:7" ht="37.5" customHeight="1">
      <c r="A26" s="158" t="s">
        <v>69</v>
      </c>
      <c r="B26" s="171"/>
      <c r="C26" s="168"/>
      <c r="D26" s="128" t="s">
        <v>69</v>
      </c>
      <c r="F26" s="169" t="s">
        <v>69</v>
      </c>
      <c r="G26" s="170"/>
    </row>
    <row r="27" spans="1:7">
      <c r="A27" s="158"/>
      <c r="B27" s="172"/>
      <c r="C27" s="168"/>
      <c r="D27" s="128"/>
      <c r="F27" s="169"/>
      <c r="G27" s="170"/>
    </row>
    <row r="28" spans="1:7">
      <c r="A28" s="158" t="s">
        <v>70</v>
      </c>
      <c r="B28" s="128"/>
      <c r="C28" s="168"/>
      <c r="D28" s="169" t="s">
        <v>71</v>
      </c>
      <c r="E28" s="168"/>
      <c r="F28" s="173" t="s">
        <v>71</v>
      </c>
      <c r="G28" s="170"/>
    </row>
    <row r="29" spans="1:7" ht="69" customHeight="1">
      <c r="A29" s="158"/>
      <c r="B29" s="128"/>
      <c r="C29" s="174"/>
      <c r="D29" s="175"/>
      <c r="E29" s="174"/>
      <c r="F29" s="128"/>
      <c r="G29" s="170"/>
    </row>
    <row r="30" spans="1:7">
      <c r="A30" s="176" t="s">
        <v>12</v>
      </c>
      <c r="B30" s="177"/>
      <c r="C30" s="178">
        <v>21</v>
      </c>
      <c r="D30" s="177" t="s">
        <v>72</v>
      </c>
      <c r="E30" s="179"/>
      <c r="F30" s="310">
        <f>C23-F32</f>
        <v>0</v>
      </c>
      <c r="G30" s="311"/>
    </row>
    <row r="31" spans="1:7">
      <c r="A31" s="176" t="s">
        <v>73</v>
      </c>
      <c r="B31" s="177"/>
      <c r="C31" s="178">
        <f>C30</f>
        <v>21</v>
      </c>
      <c r="D31" s="177" t="s">
        <v>74</v>
      </c>
      <c r="E31" s="179"/>
      <c r="F31" s="310">
        <f>ROUND(PRODUCT(F30,C31/100),0)</f>
        <v>0</v>
      </c>
      <c r="G31" s="311"/>
    </row>
    <row r="32" spans="1:7">
      <c r="A32" s="176" t="s">
        <v>12</v>
      </c>
      <c r="B32" s="177"/>
      <c r="C32" s="178">
        <v>0</v>
      </c>
      <c r="D32" s="177" t="s">
        <v>74</v>
      </c>
      <c r="E32" s="179"/>
      <c r="F32" s="310">
        <v>0</v>
      </c>
      <c r="G32" s="311"/>
    </row>
    <row r="33" spans="1:8">
      <c r="A33" s="176" t="s">
        <v>73</v>
      </c>
      <c r="B33" s="180"/>
      <c r="C33" s="181">
        <f>C32</f>
        <v>0</v>
      </c>
      <c r="D33" s="177" t="s">
        <v>74</v>
      </c>
      <c r="E33" s="154"/>
      <c r="F33" s="310">
        <f>ROUND(PRODUCT(F32,C33/100),0)</f>
        <v>0</v>
      </c>
      <c r="G33" s="311"/>
    </row>
    <row r="34" spans="1:8" s="185" customFormat="1" ht="19.5" customHeight="1" thickBot="1">
      <c r="A34" s="182" t="s">
        <v>75</v>
      </c>
      <c r="B34" s="183"/>
      <c r="C34" s="183"/>
      <c r="D34" s="183"/>
      <c r="E34" s="184"/>
      <c r="F34" s="312">
        <f>ROUND(SUM(F30:F33),0)</f>
        <v>0</v>
      </c>
      <c r="G34" s="313"/>
    </row>
    <row r="36" spans="1:8">
      <c r="A36" s="2" t="s">
        <v>76</v>
      </c>
      <c r="B36" s="2"/>
      <c r="C36" s="2"/>
      <c r="D36" s="2"/>
      <c r="E36" s="2"/>
      <c r="F36" s="2"/>
      <c r="G36" s="2"/>
      <c r="H36" s="1" t="s">
        <v>2</v>
      </c>
    </row>
    <row r="37" spans="1:8" ht="14.25" customHeight="1">
      <c r="A37" s="2"/>
      <c r="B37" s="314"/>
      <c r="C37" s="314"/>
      <c r="D37" s="314"/>
      <c r="E37" s="314"/>
      <c r="F37" s="314"/>
      <c r="G37" s="314"/>
      <c r="H37" s="1" t="s">
        <v>2</v>
      </c>
    </row>
    <row r="38" spans="1:8" ht="12.75" customHeight="1">
      <c r="A38" s="186"/>
      <c r="B38" s="314"/>
      <c r="C38" s="314"/>
      <c r="D38" s="314"/>
      <c r="E38" s="314"/>
      <c r="F38" s="314"/>
      <c r="G38" s="314"/>
      <c r="H38" s="1" t="s">
        <v>2</v>
      </c>
    </row>
    <row r="39" spans="1:8">
      <c r="A39" s="186"/>
      <c r="B39" s="314"/>
      <c r="C39" s="314"/>
      <c r="D39" s="314"/>
      <c r="E39" s="314"/>
      <c r="F39" s="314"/>
      <c r="G39" s="314"/>
      <c r="H39" s="1" t="s">
        <v>2</v>
      </c>
    </row>
    <row r="40" spans="1:8">
      <c r="A40" s="186"/>
      <c r="B40" s="314"/>
      <c r="C40" s="314"/>
      <c r="D40" s="314"/>
      <c r="E40" s="314"/>
      <c r="F40" s="314"/>
      <c r="G40" s="314"/>
      <c r="H40" s="1" t="s">
        <v>2</v>
      </c>
    </row>
    <row r="41" spans="1:8">
      <c r="A41" s="186"/>
      <c r="B41" s="314"/>
      <c r="C41" s="314"/>
      <c r="D41" s="314"/>
      <c r="E41" s="314"/>
      <c r="F41" s="314"/>
      <c r="G41" s="314"/>
      <c r="H41" s="1" t="s">
        <v>2</v>
      </c>
    </row>
    <row r="42" spans="1:8">
      <c r="A42" s="186"/>
      <c r="B42" s="314"/>
      <c r="C42" s="314"/>
      <c r="D42" s="314"/>
      <c r="E42" s="314"/>
      <c r="F42" s="314"/>
      <c r="G42" s="314"/>
      <c r="H42" s="1" t="s">
        <v>2</v>
      </c>
    </row>
    <row r="43" spans="1:8">
      <c r="A43" s="186"/>
      <c r="B43" s="314"/>
      <c r="C43" s="314"/>
      <c r="D43" s="314"/>
      <c r="E43" s="314"/>
      <c r="F43" s="314"/>
      <c r="G43" s="314"/>
      <c r="H43" s="1" t="s">
        <v>2</v>
      </c>
    </row>
    <row r="44" spans="1:8" ht="12.75" customHeight="1">
      <c r="A44" s="186"/>
      <c r="B44" s="314"/>
      <c r="C44" s="314"/>
      <c r="D44" s="314"/>
      <c r="E44" s="314"/>
      <c r="F44" s="314"/>
      <c r="G44" s="314"/>
      <c r="H44" s="1" t="s">
        <v>2</v>
      </c>
    </row>
    <row r="45" spans="1:8" ht="12.75" customHeight="1">
      <c r="A45" s="186"/>
      <c r="B45" s="314"/>
      <c r="C45" s="314"/>
      <c r="D45" s="314"/>
      <c r="E45" s="314"/>
      <c r="F45" s="314"/>
      <c r="G45" s="314"/>
      <c r="H45" s="1" t="s">
        <v>2</v>
      </c>
    </row>
    <row r="46" spans="1:8">
      <c r="B46" s="309"/>
      <c r="C46" s="309"/>
      <c r="D46" s="309"/>
      <c r="E46" s="309"/>
      <c r="F46" s="309"/>
      <c r="G46" s="309"/>
    </row>
    <row r="47" spans="1:8">
      <c r="B47" s="309"/>
      <c r="C47" s="309"/>
      <c r="D47" s="309"/>
      <c r="E47" s="309"/>
      <c r="F47" s="309"/>
      <c r="G47" s="309"/>
    </row>
    <row r="48" spans="1:8">
      <c r="B48" s="309"/>
      <c r="C48" s="309"/>
      <c r="D48" s="309"/>
      <c r="E48" s="309"/>
      <c r="F48" s="309"/>
      <c r="G48" s="309"/>
    </row>
    <row r="49" spans="2:7">
      <c r="B49" s="309"/>
      <c r="C49" s="309"/>
      <c r="D49" s="309"/>
      <c r="E49" s="309"/>
      <c r="F49" s="309"/>
      <c r="G49" s="309"/>
    </row>
    <row r="50" spans="2:7">
      <c r="B50" s="309"/>
      <c r="C50" s="309"/>
      <c r="D50" s="309"/>
      <c r="E50" s="309"/>
      <c r="F50" s="309"/>
      <c r="G50" s="309"/>
    </row>
    <row r="51" spans="2:7">
      <c r="B51" s="309"/>
      <c r="C51" s="309"/>
      <c r="D51" s="309"/>
      <c r="E51" s="309"/>
      <c r="F51" s="309"/>
      <c r="G51" s="309"/>
    </row>
  </sheetData>
  <mergeCells count="18">
    <mergeCell ref="A23:B23"/>
    <mergeCell ref="C8:E8"/>
    <mergeCell ref="C9:E9"/>
    <mergeCell ref="C10:E10"/>
    <mergeCell ref="C11:E11"/>
    <mergeCell ref="C12:E12"/>
    <mergeCell ref="B51:G51"/>
    <mergeCell ref="F30:G30"/>
    <mergeCell ref="F31:G31"/>
    <mergeCell ref="F32:G32"/>
    <mergeCell ref="F33:G33"/>
    <mergeCell ref="F34:G34"/>
    <mergeCell ref="B37:G45"/>
    <mergeCell ref="B46:G46"/>
    <mergeCell ref="B47:G47"/>
    <mergeCell ref="B48:G48"/>
    <mergeCell ref="B49:G49"/>
    <mergeCell ref="B50:G50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>
  <sheetPr codeName="List37"/>
  <dimension ref="A1:BE79"/>
  <sheetViews>
    <sheetView workbookViewId="0">
      <selection activeCell="H31" sqref="H31"/>
    </sheetView>
  </sheetViews>
  <sheetFormatPr defaultColWidth="9.109375" defaultRowHeight="13.2"/>
  <cols>
    <col min="1" max="1" width="5.88671875" style="1" customWidth="1"/>
    <col min="2" max="2" width="6.109375" style="1" customWidth="1"/>
    <col min="3" max="3" width="11.44140625" style="1" customWidth="1"/>
    <col min="4" max="4" width="15.88671875" style="1" customWidth="1"/>
    <col min="5" max="5" width="11.33203125" style="1" customWidth="1"/>
    <col min="6" max="6" width="10.88671875" style="1" customWidth="1"/>
    <col min="7" max="7" width="11" style="1" customWidth="1"/>
    <col min="8" max="8" width="11.109375" style="1" customWidth="1"/>
    <col min="9" max="9" width="10.6640625" style="1" customWidth="1"/>
    <col min="10" max="16384" width="9.109375" style="1"/>
  </cols>
  <sheetData>
    <row r="1" spans="1:9" ht="13.8" thickTop="1">
      <c r="A1" s="321" t="s">
        <v>3</v>
      </c>
      <c r="B1" s="322"/>
      <c r="C1" s="187" t="s">
        <v>106</v>
      </c>
      <c r="D1" s="188"/>
      <c r="E1" s="189"/>
      <c r="F1" s="188"/>
      <c r="G1" s="190" t="s">
        <v>77</v>
      </c>
      <c r="H1" s="191">
        <v>7</v>
      </c>
      <c r="I1" s="192"/>
    </row>
    <row r="2" spans="1:9" ht="13.8" thickBot="1">
      <c r="A2" s="323" t="s">
        <v>78</v>
      </c>
      <c r="B2" s="324"/>
      <c r="C2" s="193" t="s">
        <v>108</v>
      </c>
      <c r="D2" s="194"/>
      <c r="E2" s="195"/>
      <c r="F2" s="194"/>
      <c r="G2" s="325" t="s">
        <v>1897</v>
      </c>
      <c r="H2" s="326"/>
      <c r="I2" s="327"/>
    </row>
    <row r="3" spans="1:9" ht="13.8" thickTop="1">
      <c r="F3" s="128"/>
    </row>
    <row r="4" spans="1:9" ht="19.5" customHeight="1">
      <c r="A4" s="196" t="s">
        <v>79</v>
      </c>
      <c r="B4" s="197"/>
      <c r="C4" s="197"/>
      <c r="D4" s="197"/>
      <c r="E4" s="198"/>
      <c r="F4" s="197"/>
      <c r="G4" s="197"/>
      <c r="H4" s="197"/>
      <c r="I4" s="197"/>
    </row>
    <row r="5" spans="1:9" ht="13.8" thickBot="1"/>
    <row r="6" spans="1:9" s="128" customFormat="1" ht="13.8" thickBot="1">
      <c r="A6" s="199"/>
      <c r="B6" s="200" t="s">
        <v>80</v>
      </c>
      <c r="C6" s="200"/>
      <c r="D6" s="201"/>
      <c r="E6" s="202" t="s">
        <v>26</v>
      </c>
      <c r="F6" s="203" t="s">
        <v>27</v>
      </c>
      <c r="G6" s="203" t="s">
        <v>28</v>
      </c>
      <c r="H6" s="203" t="s">
        <v>29</v>
      </c>
      <c r="I6" s="204" t="s">
        <v>30</v>
      </c>
    </row>
    <row r="7" spans="1:9" s="128" customFormat="1">
      <c r="A7" s="292" t="str">
        <f>'SO 01 7 Pol'!B7</f>
        <v>1</v>
      </c>
      <c r="B7" s="62" t="str">
        <f>'SO 01 7 Pol'!C7</f>
        <v>Zemní práce</v>
      </c>
      <c r="D7" s="205"/>
      <c r="E7" s="293">
        <f>'SO 01 7 Pol'!BA19</f>
        <v>0</v>
      </c>
      <c r="F7" s="294">
        <f>'SO 01 7 Pol'!BB19</f>
        <v>0</v>
      </c>
      <c r="G7" s="294">
        <f>'SO 01 7 Pol'!BC19</f>
        <v>0</v>
      </c>
      <c r="H7" s="294">
        <f>'SO 01 7 Pol'!BD19</f>
        <v>0</v>
      </c>
      <c r="I7" s="295">
        <f>'SO 01 7 Pol'!BE19</f>
        <v>0</v>
      </c>
    </row>
    <row r="8" spans="1:9" s="128" customFormat="1">
      <c r="A8" s="292" t="str">
        <f>'SO 01 7 Pol'!B20</f>
        <v>11</v>
      </c>
      <c r="B8" s="62" t="str">
        <f>'SO 01 7 Pol'!C20</f>
        <v>Přípravné a přidružené práce</v>
      </c>
      <c r="D8" s="205"/>
      <c r="E8" s="293">
        <f>'SO 01 7 Pol'!BA22</f>
        <v>0</v>
      </c>
      <c r="F8" s="294">
        <f>'SO 01 7 Pol'!BB22</f>
        <v>0</v>
      </c>
      <c r="G8" s="294">
        <f>'SO 01 7 Pol'!BC22</f>
        <v>0</v>
      </c>
      <c r="H8" s="294">
        <f>'SO 01 7 Pol'!BD22</f>
        <v>0</v>
      </c>
      <c r="I8" s="295">
        <f>'SO 01 7 Pol'!BE22</f>
        <v>0</v>
      </c>
    </row>
    <row r="9" spans="1:9" s="128" customFormat="1">
      <c r="A9" s="292" t="str">
        <f>'SO 01 7 Pol'!B23</f>
        <v>38</v>
      </c>
      <c r="B9" s="62" t="str">
        <f>'SO 01 7 Pol'!C23</f>
        <v>Kompletní konstrukce</v>
      </c>
      <c r="D9" s="205"/>
      <c r="E9" s="293">
        <f>'SO 01 7 Pol'!BA26</f>
        <v>0</v>
      </c>
      <c r="F9" s="294">
        <f>'SO 01 7 Pol'!BB26</f>
        <v>0</v>
      </c>
      <c r="G9" s="294">
        <f>'SO 01 7 Pol'!BC26</f>
        <v>0</v>
      </c>
      <c r="H9" s="294">
        <f>'SO 01 7 Pol'!BD26</f>
        <v>0</v>
      </c>
      <c r="I9" s="295">
        <f>'SO 01 7 Pol'!BE26</f>
        <v>0</v>
      </c>
    </row>
    <row r="10" spans="1:9" s="128" customFormat="1">
      <c r="A10" s="292" t="str">
        <f>'SO 01 7 Pol'!B27</f>
        <v>4</v>
      </c>
      <c r="B10" s="62" t="str">
        <f>'SO 01 7 Pol'!C27</f>
        <v>Vodorovné konstrukce</v>
      </c>
      <c r="D10" s="205"/>
      <c r="E10" s="293">
        <f>'SO 01 7 Pol'!BA30</f>
        <v>0</v>
      </c>
      <c r="F10" s="294">
        <f>'SO 01 7 Pol'!BB30</f>
        <v>0</v>
      </c>
      <c r="G10" s="294">
        <f>'SO 01 7 Pol'!BC30</f>
        <v>0</v>
      </c>
      <c r="H10" s="294">
        <f>'SO 01 7 Pol'!BD30</f>
        <v>0</v>
      </c>
      <c r="I10" s="295">
        <f>'SO 01 7 Pol'!BE30</f>
        <v>0</v>
      </c>
    </row>
    <row r="11" spans="1:9" s="128" customFormat="1">
      <c r="A11" s="292" t="str">
        <f>'SO 01 7 Pol'!B31</f>
        <v>8</v>
      </c>
      <c r="B11" s="62" t="str">
        <f>'SO 01 7 Pol'!C31</f>
        <v>Trubní vedení</v>
      </c>
      <c r="D11" s="205"/>
      <c r="E11" s="293">
        <f>'SO 01 7 Pol'!BA39</f>
        <v>0</v>
      </c>
      <c r="F11" s="294">
        <f>'SO 01 7 Pol'!BB39</f>
        <v>0</v>
      </c>
      <c r="G11" s="294">
        <f>'SO 01 7 Pol'!BC39</f>
        <v>0</v>
      </c>
      <c r="H11" s="294">
        <f>'SO 01 7 Pol'!BD39</f>
        <v>0</v>
      </c>
      <c r="I11" s="295">
        <f>'SO 01 7 Pol'!BE39</f>
        <v>0</v>
      </c>
    </row>
    <row r="12" spans="1:9" s="128" customFormat="1">
      <c r="A12" s="292" t="str">
        <f>'SO 01 7 Pol'!B40</f>
        <v>89</v>
      </c>
      <c r="B12" s="62" t="str">
        <f>'SO 01 7 Pol'!C40</f>
        <v>Ostatní konstrukce na trubním vedení</v>
      </c>
      <c r="D12" s="205"/>
      <c r="E12" s="293">
        <f>'SO 01 7 Pol'!BA46</f>
        <v>0</v>
      </c>
      <c r="F12" s="294">
        <f>'SO 01 7 Pol'!BB46</f>
        <v>0</v>
      </c>
      <c r="G12" s="294">
        <f>'SO 01 7 Pol'!BC46</f>
        <v>0</v>
      </c>
      <c r="H12" s="294">
        <f>'SO 01 7 Pol'!BD46</f>
        <v>0</v>
      </c>
      <c r="I12" s="295">
        <f>'SO 01 7 Pol'!BE46</f>
        <v>0</v>
      </c>
    </row>
    <row r="13" spans="1:9" s="128" customFormat="1">
      <c r="A13" s="292" t="str">
        <f>'SO 01 7 Pol'!B47</f>
        <v>99</v>
      </c>
      <c r="B13" s="62" t="str">
        <f>'SO 01 7 Pol'!C47</f>
        <v>Staveništní přesun hmot</v>
      </c>
      <c r="D13" s="205"/>
      <c r="E13" s="293">
        <f>'SO 01 7 Pol'!BA49</f>
        <v>0</v>
      </c>
      <c r="F13" s="294">
        <f>'SO 01 7 Pol'!BB49</f>
        <v>0</v>
      </c>
      <c r="G13" s="294">
        <f>'SO 01 7 Pol'!BC49</f>
        <v>0</v>
      </c>
      <c r="H13" s="294">
        <f>'SO 01 7 Pol'!BD49</f>
        <v>0</v>
      </c>
      <c r="I13" s="295">
        <f>'SO 01 7 Pol'!BE49</f>
        <v>0</v>
      </c>
    </row>
    <row r="14" spans="1:9" s="128" customFormat="1" ht="13.8" thickBot="1">
      <c r="A14" s="292" t="str">
        <f>'SO 01 7 Pol'!B50</f>
        <v>722</v>
      </c>
      <c r="B14" s="62" t="str">
        <f>'SO 01 7 Pol'!C50</f>
        <v>Vnitřní vodovod</v>
      </c>
      <c r="D14" s="205"/>
      <c r="E14" s="293">
        <f>'SO 01 7 Pol'!BA61</f>
        <v>0</v>
      </c>
      <c r="F14" s="294">
        <f>'SO 01 7 Pol'!BB61</f>
        <v>0</v>
      </c>
      <c r="G14" s="294">
        <f>'SO 01 7 Pol'!BC61</f>
        <v>0</v>
      </c>
      <c r="H14" s="294">
        <f>'SO 01 7 Pol'!BD61</f>
        <v>0</v>
      </c>
      <c r="I14" s="295">
        <f>'SO 01 7 Pol'!BE61</f>
        <v>0</v>
      </c>
    </row>
    <row r="15" spans="1:9" s="14" customFormat="1" ht="13.8" thickBot="1">
      <c r="A15" s="206"/>
      <c r="B15" s="207" t="s">
        <v>81</v>
      </c>
      <c r="C15" s="207"/>
      <c r="D15" s="208"/>
      <c r="E15" s="209">
        <f>SUM(E7:E14)</f>
        <v>0</v>
      </c>
      <c r="F15" s="210">
        <f>SUM(F7:F14)</f>
        <v>0</v>
      </c>
      <c r="G15" s="210">
        <f>SUM(G7:G14)</f>
        <v>0</v>
      </c>
      <c r="H15" s="210">
        <f>SUM(H7:H14)</f>
        <v>0</v>
      </c>
      <c r="I15" s="211">
        <f>SUM(I7:I14)</f>
        <v>0</v>
      </c>
    </row>
    <row r="16" spans="1:9">
      <c r="A16" s="128"/>
      <c r="B16" s="128"/>
      <c r="C16" s="128"/>
      <c r="D16" s="128"/>
      <c r="E16" s="128"/>
      <c r="F16" s="128"/>
      <c r="G16" s="128"/>
      <c r="H16" s="128"/>
      <c r="I16" s="128"/>
    </row>
    <row r="17" spans="1:57" ht="19.5" customHeight="1">
      <c r="A17" s="197" t="s">
        <v>82</v>
      </c>
      <c r="B17" s="197"/>
      <c r="C17" s="197"/>
      <c r="D17" s="197"/>
      <c r="E17" s="197"/>
      <c r="F17" s="197"/>
      <c r="G17" s="212"/>
      <c r="H17" s="197"/>
      <c r="I17" s="197"/>
      <c r="BA17" s="134"/>
      <c r="BB17" s="134"/>
      <c r="BC17" s="134"/>
      <c r="BD17" s="134"/>
      <c r="BE17" s="134"/>
    </row>
    <row r="18" spans="1:57" ht="13.8" thickBot="1"/>
    <row r="19" spans="1:57">
      <c r="A19" s="163" t="s">
        <v>83</v>
      </c>
      <c r="B19" s="164"/>
      <c r="C19" s="164"/>
      <c r="D19" s="213"/>
      <c r="E19" s="214" t="s">
        <v>84</v>
      </c>
      <c r="F19" s="215" t="s">
        <v>13</v>
      </c>
      <c r="G19" s="216" t="s">
        <v>85</v>
      </c>
      <c r="H19" s="217"/>
      <c r="I19" s="218" t="s">
        <v>84</v>
      </c>
    </row>
    <row r="20" spans="1:57">
      <c r="A20" s="157" t="s">
        <v>144</v>
      </c>
      <c r="B20" s="148"/>
      <c r="C20" s="148"/>
      <c r="D20" s="219"/>
      <c r="E20" s="220">
        <v>0</v>
      </c>
      <c r="F20" s="221">
        <v>0</v>
      </c>
      <c r="G20" s="222">
        <v>0</v>
      </c>
      <c r="H20" s="223"/>
      <c r="I20" s="224">
        <f t="shared" ref="I20:I27" si="0">E20+F20*G20/100</f>
        <v>0</v>
      </c>
      <c r="BA20" s="1">
        <v>0</v>
      </c>
    </row>
    <row r="21" spans="1:57">
      <c r="A21" s="157" t="s">
        <v>145</v>
      </c>
      <c r="B21" s="148"/>
      <c r="C21" s="148"/>
      <c r="D21" s="219"/>
      <c r="E21" s="220">
        <v>0</v>
      </c>
      <c r="F21" s="221">
        <v>0</v>
      </c>
      <c r="G21" s="222">
        <v>0</v>
      </c>
      <c r="H21" s="223"/>
      <c r="I21" s="224">
        <f t="shared" si="0"/>
        <v>0</v>
      </c>
      <c r="BA21" s="1">
        <v>0</v>
      </c>
    </row>
    <row r="22" spans="1:57">
      <c r="A22" s="157" t="s">
        <v>146</v>
      </c>
      <c r="B22" s="148"/>
      <c r="C22" s="148"/>
      <c r="D22" s="219"/>
      <c r="E22" s="220">
        <v>0</v>
      </c>
      <c r="F22" s="221">
        <v>0</v>
      </c>
      <c r="G22" s="222">
        <v>0</v>
      </c>
      <c r="H22" s="223"/>
      <c r="I22" s="224">
        <f t="shared" si="0"/>
        <v>0</v>
      </c>
      <c r="BA22" s="1">
        <v>0</v>
      </c>
    </row>
    <row r="23" spans="1:57">
      <c r="A23" s="157" t="s">
        <v>147</v>
      </c>
      <c r="B23" s="148"/>
      <c r="C23" s="148"/>
      <c r="D23" s="219"/>
      <c r="E23" s="220">
        <v>0</v>
      </c>
      <c r="F23" s="221">
        <v>0</v>
      </c>
      <c r="G23" s="222">
        <v>0</v>
      </c>
      <c r="H23" s="223"/>
      <c r="I23" s="224">
        <f t="shared" si="0"/>
        <v>0</v>
      </c>
      <c r="BA23" s="1">
        <v>0</v>
      </c>
    </row>
    <row r="24" spans="1:57">
      <c r="A24" s="157" t="s">
        <v>148</v>
      </c>
      <c r="B24" s="148"/>
      <c r="C24" s="148"/>
      <c r="D24" s="219"/>
      <c r="E24" s="220">
        <v>0</v>
      </c>
      <c r="F24" s="221">
        <v>0</v>
      </c>
      <c r="G24" s="222">
        <v>0</v>
      </c>
      <c r="H24" s="223"/>
      <c r="I24" s="224">
        <f t="shared" si="0"/>
        <v>0</v>
      </c>
      <c r="BA24" s="1">
        <v>1</v>
      </c>
    </row>
    <row r="25" spans="1:57">
      <c r="A25" s="157" t="s">
        <v>149</v>
      </c>
      <c r="B25" s="148"/>
      <c r="C25" s="148"/>
      <c r="D25" s="219"/>
      <c r="E25" s="220">
        <v>0</v>
      </c>
      <c r="F25" s="221">
        <v>0</v>
      </c>
      <c r="G25" s="222">
        <v>0</v>
      </c>
      <c r="H25" s="223"/>
      <c r="I25" s="224">
        <f t="shared" si="0"/>
        <v>0</v>
      </c>
      <c r="BA25" s="1">
        <v>1</v>
      </c>
    </row>
    <row r="26" spans="1:57">
      <c r="A26" s="157" t="s">
        <v>150</v>
      </c>
      <c r="B26" s="148"/>
      <c r="C26" s="148"/>
      <c r="D26" s="219"/>
      <c r="E26" s="220">
        <v>0</v>
      </c>
      <c r="F26" s="221">
        <v>0</v>
      </c>
      <c r="G26" s="222">
        <v>0</v>
      </c>
      <c r="H26" s="223"/>
      <c r="I26" s="224">
        <f t="shared" si="0"/>
        <v>0</v>
      </c>
      <c r="BA26" s="1">
        <v>2</v>
      </c>
    </row>
    <row r="27" spans="1:57">
      <c r="A27" s="157" t="s">
        <v>151</v>
      </c>
      <c r="B27" s="148"/>
      <c r="C27" s="148"/>
      <c r="D27" s="219"/>
      <c r="E27" s="220">
        <v>0</v>
      </c>
      <c r="F27" s="221">
        <v>0</v>
      </c>
      <c r="G27" s="222">
        <v>0</v>
      </c>
      <c r="H27" s="223"/>
      <c r="I27" s="224">
        <f t="shared" si="0"/>
        <v>0</v>
      </c>
      <c r="BA27" s="1">
        <v>2</v>
      </c>
    </row>
    <row r="28" spans="1:57" ht="13.8" thickBot="1">
      <c r="A28" s="225"/>
      <c r="B28" s="226" t="s">
        <v>86</v>
      </c>
      <c r="C28" s="227"/>
      <c r="D28" s="228"/>
      <c r="E28" s="229"/>
      <c r="F28" s="230"/>
      <c r="G28" s="230"/>
      <c r="H28" s="328">
        <f>SUM(I20:I27)</f>
        <v>0</v>
      </c>
      <c r="I28" s="329"/>
    </row>
    <row r="30" spans="1:57">
      <c r="B30" s="14"/>
      <c r="F30" s="231"/>
      <c r="G30" s="232"/>
      <c r="H30" s="232"/>
      <c r="I30" s="46"/>
    </row>
    <row r="31" spans="1:57">
      <c r="F31" s="231"/>
      <c r="G31" s="232"/>
      <c r="H31" s="232"/>
      <c r="I31" s="46"/>
    </row>
    <row r="32" spans="1:57">
      <c r="F32" s="231"/>
      <c r="G32" s="232"/>
      <c r="H32" s="232"/>
      <c r="I32" s="46"/>
    </row>
    <row r="33" spans="6:9">
      <c r="F33" s="231"/>
      <c r="G33" s="232"/>
      <c r="H33" s="232"/>
      <c r="I33" s="46"/>
    </row>
    <row r="34" spans="6:9">
      <c r="F34" s="231"/>
      <c r="G34" s="232"/>
      <c r="H34" s="232"/>
      <c r="I34" s="46"/>
    </row>
    <row r="35" spans="6:9">
      <c r="F35" s="231"/>
      <c r="G35" s="232"/>
      <c r="H35" s="232"/>
      <c r="I35" s="46"/>
    </row>
    <row r="36" spans="6:9">
      <c r="F36" s="231"/>
      <c r="G36" s="232"/>
      <c r="H36" s="232"/>
      <c r="I36" s="46"/>
    </row>
    <row r="37" spans="6:9">
      <c r="F37" s="231"/>
      <c r="G37" s="232"/>
      <c r="H37" s="232"/>
      <c r="I37" s="46"/>
    </row>
    <row r="38" spans="6:9">
      <c r="F38" s="231"/>
      <c r="G38" s="232"/>
      <c r="H38" s="232"/>
      <c r="I38" s="46"/>
    </row>
    <row r="39" spans="6:9">
      <c r="F39" s="231"/>
      <c r="G39" s="232"/>
      <c r="H39" s="232"/>
      <c r="I39" s="46"/>
    </row>
    <row r="40" spans="6:9">
      <c r="F40" s="231"/>
      <c r="G40" s="232"/>
      <c r="H40" s="232"/>
      <c r="I40" s="46"/>
    </row>
    <row r="41" spans="6:9">
      <c r="F41" s="231"/>
      <c r="G41" s="232"/>
      <c r="H41" s="232"/>
      <c r="I41" s="46"/>
    </row>
    <row r="42" spans="6:9">
      <c r="F42" s="231"/>
      <c r="G42" s="232"/>
      <c r="H42" s="232"/>
      <c r="I42" s="46"/>
    </row>
    <row r="43" spans="6:9">
      <c r="F43" s="231"/>
      <c r="G43" s="232"/>
      <c r="H43" s="232"/>
      <c r="I43" s="46"/>
    </row>
    <row r="44" spans="6:9">
      <c r="F44" s="231"/>
      <c r="G44" s="232"/>
      <c r="H44" s="232"/>
      <c r="I44" s="46"/>
    </row>
    <row r="45" spans="6:9">
      <c r="F45" s="231"/>
      <c r="G45" s="232"/>
      <c r="H45" s="232"/>
      <c r="I45" s="46"/>
    </row>
    <row r="46" spans="6:9">
      <c r="F46" s="231"/>
      <c r="G46" s="232"/>
      <c r="H46" s="232"/>
      <c r="I46" s="46"/>
    </row>
    <row r="47" spans="6:9">
      <c r="F47" s="231"/>
      <c r="G47" s="232"/>
      <c r="H47" s="232"/>
      <c r="I47" s="46"/>
    </row>
    <row r="48" spans="6:9">
      <c r="F48" s="231"/>
      <c r="G48" s="232"/>
      <c r="H48" s="232"/>
      <c r="I48" s="46"/>
    </row>
    <row r="49" spans="6:9">
      <c r="F49" s="231"/>
      <c r="G49" s="232"/>
      <c r="H49" s="232"/>
      <c r="I49" s="46"/>
    </row>
    <row r="50" spans="6:9">
      <c r="F50" s="231"/>
      <c r="G50" s="232"/>
      <c r="H50" s="232"/>
      <c r="I50" s="46"/>
    </row>
    <row r="51" spans="6:9">
      <c r="F51" s="231"/>
      <c r="G51" s="232"/>
      <c r="H51" s="232"/>
      <c r="I51" s="46"/>
    </row>
    <row r="52" spans="6:9">
      <c r="F52" s="231"/>
      <c r="G52" s="232"/>
      <c r="H52" s="232"/>
      <c r="I52" s="46"/>
    </row>
    <row r="53" spans="6:9">
      <c r="F53" s="231"/>
      <c r="G53" s="232"/>
      <c r="H53" s="232"/>
      <c r="I53" s="46"/>
    </row>
    <row r="54" spans="6:9">
      <c r="F54" s="231"/>
      <c r="G54" s="232"/>
      <c r="H54" s="232"/>
      <c r="I54" s="46"/>
    </row>
    <row r="55" spans="6:9">
      <c r="F55" s="231"/>
      <c r="G55" s="232"/>
      <c r="H55" s="232"/>
      <c r="I55" s="46"/>
    </row>
    <row r="56" spans="6:9">
      <c r="F56" s="231"/>
      <c r="G56" s="232"/>
      <c r="H56" s="232"/>
      <c r="I56" s="46"/>
    </row>
    <row r="57" spans="6:9">
      <c r="F57" s="231"/>
      <c r="G57" s="232"/>
      <c r="H57" s="232"/>
      <c r="I57" s="46"/>
    </row>
    <row r="58" spans="6:9">
      <c r="F58" s="231"/>
      <c r="G58" s="232"/>
      <c r="H58" s="232"/>
      <c r="I58" s="46"/>
    </row>
    <row r="59" spans="6:9">
      <c r="F59" s="231"/>
      <c r="G59" s="232"/>
      <c r="H59" s="232"/>
      <c r="I59" s="46"/>
    </row>
    <row r="60" spans="6:9">
      <c r="F60" s="231"/>
      <c r="G60" s="232"/>
      <c r="H60" s="232"/>
      <c r="I60" s="46"/>
    </row>
    <row r="61" spans="6:9">
      <c r="F61" s="231"/>
      <c r="G61" s="232"/>
      <c r="H61" s="232"/>
      <c r="I61" s="46"/>
    </row>
    <row r="62" spans="6:9">
      <c r="F62" s="231"/>
      <c r="G62" s="232"/>
      <c r="H62" s="232"/>
      <c r="I62" s="46"/>
    </row>
    <row r="63" spans="6:9">
      <c r="F63" s="231"/>
      <c r="G63" s="232"/>
      <c r="H63" s="232"/>
      <c r="I63" s="46"/>
    </row>
    <row r="64" spans="6:9">
      <c r="F64" s="231"/>
      <c r="G64" s="232"/>
      <c r="H64" s="232"/>
      <c r="I64" s="46"/>
    </row>
    <row r="65" spans="6:9">
      <c r="F65" s="231"/>
      <c r="G65" s="232"/>
      <c r="H65" s="232"/>
      <c r="I65" s="46"/>
    </row>
    <row r="66" spans="6:9">
      <c r="F66" s="231"/>
      <c r="G66" s="232"/>
      <c r="H66" s="232"/>
      <c r="I66" s="46"/>
    </row>
    <row r="67" spans="6:9">
      <c r="F67" s="231"/>
      <c r="G67" s="232"/>
      <c r="H67" s="232"/>
      <c r="I67" s="46"/>
    </row>
    <row r="68" spans="6:9">
      <c r="F68" s="231"/>
      <c r="G68" s="232"/>
      <c r="H68" s="232"/>
      <c r="I68" s="46"/>
    </row>
    <row r="69" spans="6:9">
      <c r="F69" s="231"/>
      <c r="G69" s="232"/>
      <c r="H69" s="232"/>
      <c r="I69" s="46"/>
    </row>
    <row r="70" spans="6:9">
      <c r="F70" s="231"/>
      <c r="G70" s="232"/>
      <c r="H70" s="232"/>
      <c r="I70" s="46"/>
    </row>
    <row r="71" spans="6:9">
      <c r="F71" s="231"/>
      <c r="G71" s="232"/>
      <c r="H71" s="232"/>
      <c r="I71" s="46"/>
    </row>
    <row r="72" spans="6:9">
      <c r="F72" s="231"/>
      <c r="G72" s="232"/>
      <c r="H72" s="232"/>
      <c r="I72" s="46"/>
    </row>
    <row r="73" spans="6:9">
      <c r="F73" s="231"/>
      <c r="G73" s="232"/>
      <c r="H73" s="232"/>
      <c r="I73" s="46"/>
    </row>
    <row r="74" spans="6:9">
      <c r="F74" s="231"/>
      <c r="G74" s="232"/>
      <c r="H74" s="232"/>
      <c r="I74" s="46"/>
    </row>
    <row r="75" spans="6:9">
      <c r="F75" s="231"/>
      <c r="G75" s="232"/>
      <c r="H75" s="232"/>
      <c r="I75" s="46"/>
    </row>
    <row r="76" spans="6:9">
      <c r="F76" s="231"/>
      <c r="G76" s="232"/>
      <c r="H76" s="232"/>
      <c r="I76" s="46"/>
    </row>
    <row r="77" spans="6:9">
      <c r="F77" s="231"/>
      <c r="G77" s="232"/>
      <c r="H77" s="232"/>
      <c r="I77" s="46"/>
    </row>
    <row r="78" spans="6:9">
      <c r="F78" s="231"/>
      <c r="G78" s="232"/>
      <c r="H78" s="232"/>
      <c r="I78" s="46"/>
    </row>
    <row r="79" spans="6:9">
      <c r="F79" s="231"/>
      <c r="G79" s="232"/>
      <c r="H79" s="232"/>
      <c r="I79" s="46"/>
    </row>
  </sheetData>
  <mergeCells count="4">
    <mergeCell ref="A1:B1"/>
    <mergeCell ref="A2:B2"/>
    <mergeCell ref="G2:I2"/>
    <mergeCell ref="H28:I28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>
  <sheetPr codeName="List8"/>
  <dimension ref="A1:CB134"/>
  <sheetViews>
    <sheetView showGridLines="0" showZeros="0" topLeftCell="A31" zoomScale="80" zoomScaleNormal="80" zoomScaleSheetLayoutView="100" workbookViewId="0">
      <selection activeCell="L48" sqref="L48"/>
    </sheetView>
  </sheetViews>
  <sheetFormatPr defaultColWidth="9.109375" defaultRowHeight="13.2"/>
  <cols>
    <col min="1" max="1" width="4.44140625" style="233" customWidth="1"/>
    <col min="2" max="2" width="11.5546875" style="233" customWidth="1"/>
    <col min="3" max="3" width="40.44140625" style="233" customWidth="1"/>
    <col min="4" max="4" width="5.5546875" style="233" customWidth="1"/>
    <col min="5" max="5" width="8.5546875" style="241" customWidth="1"/>
    <col min="6" max="6" width="9.88671875" style="233" customWidth="1"/>
    <col min="7" max="7" width="13.88671875" style="233" customWidth="1"/>
    <col min="8" max="8" width="11.6640625" style="233" hidden="1" customWidth="1"/>
    <col min="9" max="9" width="11.5546875" style="233" hidden="1" customWidth="1"/>
    <col min="10" max="10" width="11" style="233" hidden="1" customWidth="1"/>
    <col min="11" max="11" width="10.44140625" style="233" hidden="1" customWidth="1"/>
    <col min="12" max="12" width="75.21875" style="233" customWidth="1"/>
    <col min="13" max="13" width="45.21875" style="233" customWidth="1"/>
    <col min="14" max="16384" width="9.109375" style="233"/>
  </cols>
  <sheetData>
    <row r="1" spans="1:80" ht="15.6">
      <c r="A1" s="330" t="s">
        <v>87</v>
      </c>
      <c r="B1" s="330"/>
      <c r="C1" s="330"/>
      <c r="D1" s="330"/>
      <c r="E1" s="330"/>
      <c r="F1" s="330"/>
      <c r="G1" s="330"/>
    </row>
    <row r="2" spans="1:80" ht="14.25" customHeight="1" thickBot="1">
      <c r="B2" s="234"/>
      <c r="C2" s="235"/>
      <c r="D2" s="235"/>
      <c r="E2" s="236"/>
      <c r="F2" s="235"/>
      <c r="G2" s="235"/>
    </row>
    <row r="3" spans="1:80" ht="13.8" thickTop="1">
      <c r="A3" s="321" t="s">
        <v>3</v>
      </c>
      <c r="B3" s="322"/>
      <c r="C3" s="187" t="s">
        <v>106</v>
      </c>
      <c r="D3" s="188"/>
      <c r="E3" s="237" t="s">
        <v>88</v>
      </c>
      <c r="F3" s="238">
        <f>'SO 01 7 Rek'!H1</f>
        <v>7</v>
      </c>
      <c r="G3" s="239"/>
    </row>
    <row r="4" spans="1:80" ht="13.8" thickBot="1">
      <c r="A4" s="331" t="s">
        <v>78</v>
      </c>
      <c r="B4" s="324"/>
      <c r="C4" s="193" t="s">
        <v>108</v>
      </c>
      <c r="D4" s="194"/>
      <c r="E4" s="332" t="str">
        <f>'SO 01 7 Rek'!G2</f>
        <v>Přípojka vody_dle projektu VŘ</v>
      </c>
      <c r="F4" s="333"/>
      <c r="G4" s="334"/>
    </row>
    <row r="5" spans="1:80" ht="13.8" thickTop="1">
      <c r="A5" s="240"/>
      <c r="G5" s="242"/>
    </row>
    <row r="6" spans="1:80" ht="27" customHeight="1">
      <c r="A6" s="243" t="s">
        <v>89</v>
      </c>
      <c r="B6" s="244" t="s">
        <v>90</v>
      </c>
      <c r="C6" s="244" t="s">
        <v>91</v>
      </c>
      <c r="D6" s="244" t="s">
        <v>92</v>
      </c>
      <c r="E6" s="245" t="s">
        <v>93</v>
      </c>
      <c r="F6" s="244" t="s">
        <v>94</v>
      </c>
      <c r="G6" s="246" t="s">
        <v>95</v>
      </c>
      <c r="H6" s="247" t="s">
        <v>96</v>
      </c>
      <c r="I6" s="247" t="s">
        <v>97</v>
      </c>
      <c r="J6" s="247" t="s">
        <v>98</v>
      </c>
      <c r="K6" s="247" t="s">
        <v>99</v>
      </c>
    </row>
    <row r="7" spans="1:80">
      <c r="A7" s="248" t="s">
        <v>100</v>
      </c>
      <c r="B7" s="249" t="s">
        <v>101</v>
      </c>
      <c r="C7" s="250" t="s">
        <v>102</v>
      </c>
      <c r="D7" s="251"/>
      <c r="E7" s="252"/>
      <c r="F7" s="252"/>
      <c r="G7" s="253"/>
      <c r="H7" s="254"/>
      <c r="I7" s="255"/>
      <c r="J7" s="256"/>
      <c r="K7" s="257"/>
      <c r="O7" s="258">
        <v>1</v>
      </c>
    </row>
    <row r="8" spans="1:80">
      <c r="A8" s="259">
        <v>1</v>
      </c>
      <c r="B8" s="260" t="s">
        <v>1898</v>
      </c>
      <c r="C8" s="261" t="s">
        <v>1899</v>
      </c>
      <c r="D8" s="262" t="s">
        <v>157</v>
      </c>
      <c r="E8" s="263">
        <v>58.32</v>
      </c>
      <c r="F8" s="263"/>
      <c r="G8" s="264">
        <f>E8*F8</f>
        <v>0</v>
      </c>
      <c r="H8" s="265">
        <v>0</v>
      </c>
      <c r="I8" s="266">
        <f>E8*H8</f>
        <v>0</v>
      </c>
      <c r="J8" s="265">
        <v>0</v>
      </c>
      <c r="K8" s="266">
        <f>E8*J8</f>
        <v>0</v>
      </c>
      <c r="O8" s="258">
        <v>2</v>
      </c>
      <c r="AA8" s="233">
        <v>1</v>
      </c>
      <c r="AB8" s="233">
        <v>1</v>
      </c>
      <c r="AC8" s="233">
        <v>1</v>
      </c>
      <c r="AZ8" s="233">
        <v>1</v>
      </c>
      <c r="BA8" s="233">
        <f>IF(AZ8=1,G8,0)</f>
        <v>0</v>
      </c>
      <c r="BB8" s="233">
        <f>IF(AZ8=2,G8,0)</f>
        <v>0</v>
      </c>
      <c r="BC8" s="233">
        <f>IF(AZ8=3,G8,0)</f>
        <v>0</v>
      </c>
      <c r="BD8" s="233">
        <f>IF(AZ8=4,G8,0)</f>
        <v>0</v>
      </c>
      <c r="BE8" s="233">
        <f>IF(AZ8=5,G8,0)</f>
        <v>0</v>
      </c>
      <c r="CA8" s="258">
        <v>1</v>
      </c>
      <c r="CB8" s="258">
        <v>1</v>
      </c>
    </row>
    <row r="9" spans="1:80">
      <c r="A9" s="267"/>
      <c r="B9" s="270"/>
      <c r="C9" s="335" t="s">
        <v>1900</v>
      </c>
      <c r="D9" s="336"/>
      <c r="E9" s="271">
        <v>58.32</v>
      </c>
      <c r="F9" s="272"/>
      <c r="G9" s="273"/>
      <c r="H9" s="274"/>
      <c r="I9" s="268"/>
      <c r="J9" s="275"/>
      <c r="K9" s="268"/>
      <c r="M9" s="269" t="s">
        <v>1900</v>
      </c>
      <c r="O9" s="258"/>
    </row>
    <row r="10" spans="1:80">
      <c r="A10" s="259">
        <v>2</v>
      </c>
      <c r="B10" s="260" t="s">
        <v>1631</v>
      </c>
      <c r="C10" s="261" t="s">
        <v>1632</v>
      </c>
      <c r="D10" s="262" t="s">
        <v>157</v>
      </c>
      <c r="E10" s="263">
        <v>58.32</v>
      </c>
      <c r="F10" s="263"/>
      <c r="G10" s="264">
        <f>E10*F10</f>
        <v>0</v>
      </c>
      <c r="H10" s="265">
        <v>0</v>
      </c>
      <c r="I10" s="266">
        <f>E10*H10</f>
        <v>0</v>
      </c>
      <c r="J10" s="265">
        <v>0</v>
      </c>
      <c r="K10" s="266">
        <f>E10*J10</f>
        <v>0</v>
      </c>
      <c r="O10" s="258">
        <v>2</v>
      </c>
      <c r="AA10" s="233">
        <v>1</v>
      </c>
      <c r="AB10" s="233">
        <v>1</v>
      </c>
      <c r="AC10" s="233">
        <v>1</v>
      </c>
      <c r="AZ10" s="233">
        <v>1</v>
      </c>
      <c r="BA10" s="233">
        <f>IF(AZ10=1,G10,0)</f>
        <v>0</v>
      </c>
      <c r="BB10" s="233">
        <f>IF(AZ10=2,G10,0)</f>
        <v>0</v>
      </c>
      <c r="BC10" s="233">
        <f>IF(AZ10=3,G10,0)</f>
        <v>0</v>
      </c>
      <c r="BD10" s="233">
        <f>IF(AZ10=4,G10,0)</f>
        <v>0</v>
      </c>
      <c r="BE10" s="233">
        <f>IF(AZ10=5,G10,0)</f>
        <v>0</v>
      </c>
      <c r="CA10" s="258">
        <v>1</v>
      </c>
      <c r="CB10" s="258">
        <v>1</v>
      </c>
    </row>
    <row r="11" spans="1:80">
      <c r="A11" s="259">
        <v>3</v>
      </c>
      <c r="B11" s="260" t="s">
        <v>1901</v>
      </c>
      <c r="C11" s="261" t="s">
        <v>1902</v>
      </c>
      <c r="D11" s="262" t="s">
        <v>157</v>
      </c>
      <c r="E11" s="263">
        <v>14.58</v>
      </c>
      <c r="F11" s="263"/>
      <c r="G11" s="264">
        <f>E11*F11</f>
        <v>0</v>
      </c>
      <c r="H11" s="265">
        <v>0</v>
      </c>
      <c r="I11" s="266">
        <f>E11*H11</f>
        <v>0</v>
      </c>
      <c r="J11" s="265">
        <v>0</v>
      </c>
      <c r="K11" s="266">
        <f>E11*J11</f>
        <v>0</v>
      </c>
      <c r="O11" s="258">
        <v>2</v>
      </c>
      <c r="AA11" s="233">
        <v>1</v>
      </c>
      <c r="AB11" s="233">
        <v>1</v>
      </c>
      <c r="AC11" s="233">
        <v>1</v>
      </c>
      <c r="AZ11" s="233">
        <v>1</v>
      </c>
      <c r="BA11" s="233">
        <f>IF(AZ11=1,G11,0)</f>
        <v>0</v>
      </c>
      <c r="BB11" s="233">
        <f>IF(AZ11=2,G11,0)</f>
        <v>0</v>
      </c>
      <c r="BC11" s="233">
        <f>IF(AZ11=3,G11,0)</f>
        <v>0</v>
      </c>
      <c r="BD11" s="233">
        <f>IF(AZ11=4,G11,0)</f>
        <v>0</v>
      </c>
      <c r="BE11" s="233">
        <f>IF(AZ11=5,G11,0)</f>
        <v>0</v>
      </c>
      <c r="CA11" s="258">
        <v>1</v>
      </c>
      <c r="CB11" s="258">
        <v>1</v>
      </c>
    </row>
    <row r="12" spans="1:80">
      <c r="A12" s="267"/>
      <c r="B12" s="270"/>
      <c r="C12" s="335" t="s">
        <v>1903</v>
      </c>
      <c r="D12" s="336"/>
      <c r="E12" s="271">
        <v>14.58</v>
      </c>
      <c r="F12" s="272"/>
      <c r="G12" s="273"/>
      <c r="H12" s="274"/>
      <c r="I12" s="268"/>
      <c r="J12" s="275"/>
      <c r="K12" s="268"/>
      <c r="M12" s="269" t="s">
        <v>1903</v>
      </c>
      <c r="O12" s="258"/>
    </row>
    <row r="13" spans="1:80">
      <c r="A13" s="259">
        <v>4</v>
      </c>
      <c r="B13" s="260" t="s">
        <v>1399</v>
      </c>
      <c r="C13" s="261" t="s">
        <v>1400</v>
      </c>
      <c r="D13" s="262" t="s">
        <v>157</v>
      </c>
      <c r="E13" s="263">
        <v>41.31</v>
      </c>
      <c r="F13" s="263"/>
      <c r="G13" s="264">
        <f>E13*F13</f>
        <v>0</v>
      </c>
      <c r="H13" s="265">
        <v>0</v>
      </c>
      <c r="I13" s="266">
        <f>E13*H13</f>
        <v>0</v>
      </c>
      <c r="J13" s="265">
        <v>0</v>
      </c>
      <c r="K13" s="266">
        <f>E13*J13</f>
        <v>0</v>
      </c>
      <c r="O13" s="258">
        <v>2</v>
      </c>
      <c r="AA13" s="233">
        <v>1</v>
      </c>
      <c r="AB13" s="233">
        <v>1</v>
      </c>
      <c r="AC13" s="233">
        <v>1</v>
      </c>
      <c r="AZ13" s="233">
        <v>1</v>
      </c>
      <c r="BA13" s="233">
        <f>IF(AZ13=1,G13,0)</f>
        <v>0</v>
      </c>
      <c r="BB13" s="233">
        <f>IF(AZ13=2,G13,0)</f>
        <v>0</v>
      </c>
      <c r="BC13" s="233">
        <f>IF(AZ13=3,G13,0)</f>
        <v>0</v>
      </c>
      <c r="BD13" s="233">
        <f>IF(AZ13=4,G13,0)</f>
        <v>0</v>
      </c>
      <c r="BE13" s="233">
        <f>IF(AZ13=5,G13,0)</f>
        <v>0</v>
      </c>
      <c r="CA13" s="258">
        <v>1</v>
      </c>
      <c r="CB13" s="258">
        <v>1</v>
      </c>
    </row>
    <row r="14" spans="1:80">
      <c r="A14" s="267"/>
      <c r="B14" s="270"/>
      <c r="C14" s="335" t="s">
        <v>1904</v>
      </c>
      <c r="D14" s="336"/>
      <c r="E14" s="271">
        <v>41.31</v>
      </c>
      <c r="F14" s="272"/>
      <c r="G14" s="273"/>
      <c r="H14" s="274"/>
      <c r="I14" s="268"/>
      <c r="J14" s="275"/>
      <c r="K14" s="268"/>
      <c r="M14" s="269" t="s">
        <v>1904</v>
      </c>
      <c r="O14" s="258"/>
    </row>
    <row r="15" spans="1:80">
      <c r="A15" s="259">
        <v>5</v>
      </c>
      <c r="B15" s="260" t="s">
        <v>1642</v>
      </c>
      <c r="C15" s="261" t="s">
        <v>1643</v>
      </c>
      <c r="D15" s="262" t="s">
        <v>157</v>
      </c>
      <c r="E15" s="263">
        <v>17.010000000000002</v>
      </c>
      <c r="F15" s="263"/>
      <c r="G15" s="264">
        <f>E15*F15</f>
        <v>0</v>
      </c>
      <c r="H15" s="265">
        <v>0</v>
      </c>
      <c r="I15" s="266">
        <f>E15*H15</f>
        <v>0</v>
      </c>
      <c r="J15" s="265">
        <v>0</v>
      </c>
      <c r="K15" s="266">
        <f>E15*J15</f>
        <v>0</v>
      </c>
      <c r="O15" s="258">
        <v>2</v>
      </c>
      <c r="AA15" s="233">
        <v>1</v>
      </c>
      <c r="AB15" s="233">
        <v>1</v>
      </c>
      <c r="AC15" s="233">
        <v>1</v>
      </c>
      <c r="AZ15" s="233">
        <v>1</v>
      </c>
      <c r="BA15" s="233">
        <f>IF(AZ15=1,G15,0)</f>
        <v>0</v>
      </c>
      <c r="BB15" s="233">
        <f>IF(AZ15=2,G15,0)</f>
        <v>0</v>
      </c>
      <c r="BC15" s="233">
        <f>IF(AZ15=3,G15,0)</f>
        <v>0</v>
      </c>
      <c r="BD15" s="233">
        <f>IF(AZ15=4,G15,0)</f>
        <v>0</v>
      </c>
      <c r="BE15" s="233">
        <f>IF(AZ15=5,G15,0)</f>
        <v>0</v>
      </c>
      <c r="CA15" s="258">
        <v>1</v>
      </c>
      <c r="CB15" s="258">
        <v>1</v>
      </c>
    </row>
    <row r="16" spans="1:80">
      <c r="A16" s="259">
        <v>6</v>
      </c>
      <c r="B16" s="260" t="s">
        <v>1905</v>
      </c>
      <c r="C16" s="261" t="s">
        <v>1906</v>
      </c>
      <c r="D16" s="262" t="s">
        <v>172</v>
      </c>
      <c r="E16" s="263">
        <v>162</v>
      </c>
      <c r="F16" s="263"/>
      <c r="G16" s="264">
        <f>E16*F16</f>
        <v>0</v>
      </c>
      <c r="H16" s="265">
        <v>0</v>
      </c>
      <c r="I16" s="266">
        <f>E16*H16</f>
        <v>0</v>
      </c>
      <c r="J16" s="265">
        <v>0</v>
      </c>
      <c r="K16" s="266">
        <f>E16*J16</f>
        <v>0</v>
      </c>
      <c r="O16" s="258">
        <v>2</v>
      </c>
      <c r="AA16" s="233">
        <v>1</v>
      </c>
      <c r="AB16" s="233">
        <v>1</v>
      </c>
      <c r="AC16" s="233">
        <v>1</v>
      </c>
      <c r="AZ16" s="233">
        <v>1</v>
      </c>
      <c r="BA16" s="233">
        <f>IF(AZ16=1,G16,0)</f>
        <v>0</v>
      </c>
      <c r="BB16" s="233">
        <f>IF(AZ16=2,G16,0)</f>
        <v>0</v>
      </c>
      <c r="BC16" s="233">
        <f>IF(AZ16=3,G16,0)</f>
        <v>0</v>
      </c>
      <c r="BD16" s="233">
        <f>IF(AZ16=4,G16,0)</f>
        <v>0</v>
      </c>
      <c r="BE16" s="233">
        <f>IF(AZ16=5,G16,0)</f>
        <v>0</v>
      </c>
      <c r="CA16" s="258">
        <v>1</v>
      </c>
      <c r="CB16" s="258">
        <v>1</v>
      </c>
    </row>
    <row r="17" spans="1:80">
      <c r="A17" s="267"/>
      <c r="B17" s="270"/>
      <c r="C17" s="335" t="s">
        <v>1907</v>
      </c>
      <c r="D17" s="336"/>
      <c r="E17" s="271">
        <v>162</v>
      </c>
      <c r="F17" s="272"/>
      <c r="G17" s="273"/>
      <c r="H17" s="274"/>
      <c r="I17" s="268"/>
      <c r="J17" s="275"/>
      <c r="K17" s="268"/>
      <c r="M17" s="269" t="s">
        <v>1907</v>
      </c>
      <c r="O17" s="258"/>
    </row>
    <row r="18" spans="1:80">
      <c r="A18" s="259">
        <v>7</v>
      </c>
      <c r="B18" s="260" t="s">
        <v>1908</v>
      </c>
      <c r="C18" s="261" t="s">
        <v>1909</v>
      </c>
      <c r="D18" s="262" t="s">
        <v>181</v>
      </c>
      <c r="E18" s="263">
        <v>14.2034</v>
      </c>
      <c r="F18" s="263"/>
      <c r="G18" s="264">
        <f>E18*F18</f>
        <v>0</v>
      </c>
      <c r="H18" s="265">
        <v>1</v>
      </c>
      <c r="I18" s="266">
        <f>E18*H18</f>
        <v>14.2034</v>
      </c>
      <c r="J18" s="265"/>
      <c r="K18" s="266">
        <f>E18*J18</f>
        <v>0</v>
      </c>
      <c r="O18" s="258">
        <v>2</v>
      </c>
      <c r="AA18" s="233">
        <v>3</v>
      </c>
      <c r="AB18" s="233">
        <v>0</v>
      </c>
      <c r="AC18" s="233">
        <v>583311076</v>
      </c>
      <c r="AZ18" s="233">
        <v>1</v>
      </c>
      <c r="BA18" s="233">
        <f>IF(AZ18=1,G18,0)</f>
        <v>0</v>
      </c>
      <c r="BB18" s="233">
        <f>IF(AZ18=2,G18,0)</f>
        <v>0</v>
      </c>
      <c r="BC18" s="233">
        <f>IF(AZ18=3,G18,0)</f>
        <v>0</v>
      </c>
      <c r="BD18" s="233">
        <f>IF(AZ18=4,G18,0)</f>
        <v>0</v>
      </c>
      <c r="BE18" s="233">
        <f>IF(AZ18=5,G18,0)</f>
        <v>0</v>
      </c>
      <c r="CA18" s="258">
        <v>3</v>
      </c>
      <c r="CB18" s="258">
        <v>0</v>
      </c>
    </row>
    <row r="19" spans="1:80">
      <c r="A19" s="276"/>
      <c r="B19" s="277" t="s">
        <v>103</v>
      </c>
      <c r="C19" s="278" t="s">
        <v>154</v>
      </c>
      <c r="D19" s="279"/>
      <c r="E19" s="280"/>
      <c r="F19" s="281"/>
      <c r="G19" s="282">
        <f>SUM(G7:G18)</f>
        <v>0</v>
      </c>
      <c r="H19" s="283"/>
      <c r="I19" s="284">
        <f>SUM(I7:I18)</f>
        <v>14.2034</v>
      </c>
      <c r="J19" s="283"/>
      <c r="K19" s="284">
        <f>SUM(K7:K18)</f>
        <v>0</v>
      </c>
      <c r="O19" s="258">
        <v>4</v>
      </c>
      <c r="BA19" s="285">
        <f>SUM(BA7:BA18)</f>
        <v>0</v>
      </c>
      <c r="BB19" s="285">
        <f>SUM(BB7:BB18)</f>
        <v>0</v>
      </c>
      <c r="BC19" s="285">
        <f>SUM(BC7:BC18)</f>
        <v>0</v>
      </c>
      <c r="BD19" s="285">
        <f>SUM(BD7:BD18)</f>
        <v>0</v>
      </c>
      <c r="BE19" s="285">
        <f>SUM(BE7:BE18)</f>
        <v>0</v>
      </c>
    </row>
    <row r="20" spans="1:80">
      <c r="A20" s="248" t="s">
        <v>100</v>
      </c>
      <c r="B20" s="249" t="s">
        <v>1744</v>
      </c>
      <c r="C20" s="250" t="s">
        <v>1745</v>
      </c>
      <c r="D20" s="251"/>
      <c r="E20" s="252"/>
      <c r="F20" s="252"/>
      <c r="G20" s="253"/>
      <c r="H20" s="254"/>
      <c r="I20" s="255"/>
      <c r="J20" s="256"/>
      <c r="K20" s="257"/>
      <c r="O20" s="258">
        <v>1</v>
      </c>
    </row>
    <row r="21" spans="1:80">
      <c r="A21" s="259">
        <v>8</v>
      </c>
      <c r="B21" s="260" t="s">
        <v>1910</v>
      </c>
      <c r="C21" s="261" t="s">
        <v>1911</v>
      </c>
      <c r="D21" s="262" t="s">
        <v>1912</v>
      </c>
      <c r="E21" s="263">
        <v>1</v>
      </c>
      <c r="F21" s="263"/>
      <c r="G21" s="264">
        <f>E21*F21</f>
        <v>0</v>
      </c>
      <c r="H21" s="265">
        <v>0</v>
      </c>
      <c r="I21" s="266">
        <f>E21*H21</f>
        <v>0</v>
      </c>
      <c r="J21" s="265"/>
      <c r="K21" s="266">
        <f>E21*J21</f>
        <v>0</v>
      </c>
      <c r="O21" s="258">
        <v>2</v>
      </c>
      <c r="AA21" s="233">
        <v>12</v>
      </c>
      <c r="AB21" s="233">
        <v>0</v>
      </c>
      <c r="AC21" s="233">
        <v>21</v>
      </c>
      <c r="AZ21" s="233">
        <v>1</v>
      </c>
      <c r="BA21" s="233">
        <f>IF(AZ21=1,G21,0)</f>
        <v>0</v>
      </c>
      <c r="BB21" s="233">
        <f>IF(AZ21=2,G21,0)</f>
        <v>0</v>
      </c>
      <c r="BC21" s="233">
        <f>IF(AZ21=3,G21,0)</f>
        <v>0</v>
      </c>
      <c r="BD21" s="233">
        <f>IF(AZ21=4,G21,0)</f>
        <v>0</v>
      </c>
      <c r="BE21" s="233">
        <f>IF(AZ21=5,G21,0)</f>
        <v>0</v>
      </c>
      <c r="CA21" s="258">
        <v>12</v>
      </c>
      <c r="CB21" s="258">
        <v>0</v>
      </c>
    </row>
    <row r="22" spans="1:80">
      <c r="A22" s="276"/>
      <c r="B22" s="277" t="s">
        <v>103</v>
      </c>
      <c r="C22" s="278" t="s">
        <v>1746</v>
      </c>
      <c r="D22" s="279"/>
      <c r="E22" s="280"/>
      <c r="F22" s="281"/>
      <c r="G22" s="282">
        <f>SUM(G20:G21)</f>
        <v>0</v>
      </c>
      <c r="H22" s="283"/>
      <c r="I22" s="284">
        <f>SUM(I20:I21)</f>
        <v>0</v>
      </c>
      <c r="J22" s="283"/>
      <c r="K22" s="284">
        <f>SUM(K20:K21)</f>
        <v>0</v>
      </c>
      <c r="O22" s="258">
        <v>4</v>
      </c>
      <c r="BA22" s="285">
        <f>SUM(BA20:BA21)</f>
        <v>0</v>
      </c>
      <c r="BB22" s="285">
        <f>SUM(BB20:BB21)</f>
        <v>0</v>
      </c>
      <c r="BC22" s="285">
        <f>SUM(BC20:BC21)</f>
        <v>0</v>
      </c>
      <c r="BD22" s="285">
        <f>SUM(BD20:BD21)</f>
        <v>0</v>
      </c>
      <c r="BE22" s="285">
        <f>SUM(BE20:BE21)</f>
        <v>0</v>
      </c>
    </row>
    <row r="23" spans="1:80">
      <c r="A23" s="248" t="s">
        <v>100</v>
      </c>
      <c r="B23" s="249" t="s">
        <v>329</v>
      </c>
      <c r="C23" s="250" t="s">
        <v>330</v>
      </c>
      <c r="D23" s="251"/>
      <c r="E23" s="252"/>
      <c r="F23" s="252"/>
      <c r="G23" s="253"/>
      <c r="H23" s="254"/>
      <c r="I23" s="255"/>
      <c r="J23" s="256"/>
      <c r="K23" s="257"/>
      <c r="O23" s="258">
        <v>1</v>
      </c>
    </row>
    <row r="24" spans="1:80">
      <c r="A24" s="259">
        <v>9</v>
      </c>
      <c r="B24" s="260" t="s">
        <v>332</v>
      </c>
      <c r="C24" s="261" t="s">
        <v>1913</v>
      </c>
      <c r="D24" s="262" t="s">
        <v>673</v>
      </c>
      <c r="E24" s="263">
        <v>1</v>
      </c>
      <c r="F24" s="263"/>
      <c r="G24" s="264">
        <f>E24*F24</f>
        <v>0</v>
      </c>
      <c r="H24" s="265">
        <v>0.1353</v>
      </c>
      <c r="I24" s="266">
        <f>E24*H24</f>
        <v>0.1353</v>
      </c>
      <c r="J24" s="265"/>
      <c r="K24" s="266">
        <f>E24*J24</f>
        <v>0</v>
      </c>
      <c r="O24" s="258">
        <v>2</v>
      </c>
      <c r="AA24" s="233">
        <v>12</v>
      </c>
      <c r="AB24" s="233">
        <v>0</v>
      </c>
      <c r="AC24" s="233">
        <v>18</v>
      </c>
      <c r="AZ24" s="233">
        <v>1</v>
      </c>
      <c r="BA24" s="233">
        <f>IF(AZ24=1,G24,0)</f>
        <v>0</v>
      </c>
      <c r="BB24" s="233">
        <f>IF(AZ24=2,G24,0)</f>
        <v>0</v>
      </c>
      <c r="BC24" s="233">
        <f>IF(AZ24=3,G24,0)</f>
        <v>0</v>
      </c>
      <c r="BD24" s="233">
        <f>IF(AZ24=4,G24,0)</f>
        <v>0</v>
      </c>
      <c r="BE24" s="233">
        <f>IF(AZ24=5,G24,0)</f>
        <v>0</v>
      </c>
      <c r="CA24" s="258">
        <v>12</v>
      </c>
      <c r="CB24" s="258">
        <v>0</v>
      </c>
    </row>
    <row r="25" spans="1:80">
      <c r="A25" s="267"/>
      <c r="B25" s="270"/>
      <c r="C25" s="335" t="s">
        <v>1914</v>
      </c>
      <c r="D25" s="336"/>
      <c r="E25" s="271">
        <v>1</v>
      </c>
      <c r="F25" s="272"/>
      <c r="G25" s="273"/>
      <c r="H25" s="274"/>
      <c r="I25" s="268"/>
      <c r="J25" s="275"/>
      <c r="K25" s="268"/>
      <c r="M25" s="269" t="s">
        <v>1914</v>
      </c>
      <c r="O25" s="258"/>
    </row>
    <row r="26" spans="1:80">
      <c r="A26" s="276"/>
      <c r="B26" s="277" t="s">
        <v>103</v>
      </c>
      <c r="C26" s="278" t="s">
        <v>331</v>
      </c>
      <c r="D26" s="279"/>
      <c r="E26" s="280"/>
      <c r="F26" s="281"/>
      <c r="G26" s="282">
        <f>SUM(G23:G25)</f>
        <v>0</v>
      </c>
      <c r="H26" s="283"/>
      <c r="I26" s="284">
        <f>SUM(I23:I25)</f>
        <v>0.1353</v>
      </c>
      <c r="J26" s="283"/>
      <c r="K26" s="284">
        <f>SUM(K23:K25)</f>
        <v>0</v>
      </c>
      <c r="O26" s="258">
        <v>4</v>
      </c>
      <c r="BA26" s="285">
        <f>SUM(BA23:BA25)</f>
        <v>0</v>
      </c>
      <c r="BB26" s="285">
        <f>SUM(BB23:BB25)</f>
        <v>0</v>
      </c>
      <c r="BC26" s="285">
        <f>SUM(BC23:BC25)</f>
        <v>0</v>
      </c>
      <c r="BD26" s="285">
        <f>SUM(BD23:BD25)</f>
        <v>0</v>
      </c>
      <c r="BE26" s="285">
        <f>SUM(BE23:BE25)</f>
        <v>0</v>
      </c>
    </row>
    <row r="27" spans="1:80">
      <c r="A27" s="248" t="s">
        <v>100</v>
      </c>
      <c r="B27" s="249" t="s">
        <v>336</v>
      </c>
      <c r="C27" s="250" t="s">
        <v>337</v>
      </c>
      <c r="D27" s="251"/>
      <c r="E27" s="252"/>
      <c r="F27" s="252"/>
      <c r="G27" s="253"/>
      <c r="H27" s="254"/>
      <c r="I27" s="255"/>
      <c r="J27" s="256"/>
      <c r="K27" s="257"/>
      <c r="O27" s="258">
        <v>1</v>
      </c>
    </row>
    <row r="28" spans="1:80">
      <c r="A28" s="259">
        <v>10</v>
      </c>
      <c r="B28" s="260" t="s">
        <v>1652</v>
      </c>
      <c r="C28" s="261" t="s">
        <v>1653</v>
      </c>
      <c r="D28" s="262" t="s">
        <v>157</v>
      </c>
      <c r="E28" s="263">
        <v>17.010000000000002</v>
      </c>
      <c r="F28" s="263"/>
      <c r="G28" s="264">
        <f>E28*F28</f>
        <v>0</v>
      </c>
      <c r="H28" s="265">
        <v>1.8907700000000001</v>
      </c>
      <c r="I28" s="266">
        <f>E28*H28</f>
        <v>32.161997700000001</v>
      </c>
      <c r="J28" s="265">
        <v>0</v>
      </c>
      <c r="K28" s="266">
        <f>E28*J28</f>
        <v>0</v>
      </c>
      <c r="O28" s="258">
        <v>2</v>
      </c>
      <c r="AA28" s="233">
        <v>1</v>
      </c>
      <c r="AB28" s="233">
        <v>1</v>
      </c>
      <c r="AC28" s="233">
        <v>1</v>
      </c>
      <c r="AZ28" s="233">
        <v>1</v>
      </c>
      <c r="BA28" s="233">
        <f>IF(AZ28=1,G28,0)</f>
        <v>0</v>
      </c>
      <c r="BB28" s="233">
        <f>IF(AZ28=2,G28,0)</f>
        <v>0</v>
      </c>
      <c r="BC28" s="233">
        <f>IF(AZ28=3,G28,0)</f>
        <v>0</v>
      </c>
      <c r="BD28" s="233">
        <f>IF(AZ28=4,G28,0)</f>
        <v>0</v>
      </c>
      <c r="BE28" s="233">
        <f>IF(AZ28=5,G28,0)</f>
        <v>0</v>
      </c>
      <c r="CA28" s="258">
        <v>1</v>
      </c>
      <c r="CB28" s="258">
        <v>1</v>
      </c>
    </row>
    <row r="29" spans="1:80">
      <c r="A29" s="267"/>
      <c r="B29" s="270"/>
      <c r="C29" s="335" t="s">
        <v>1915</v>
      </c>
      <c r="D29" s="336"/>
      <c r="E29" s="271">
        <v>17.010000000000002</v>
      </c>
      <c r="F29" s="272"/>
      <c r="G29" s="273"/>
      <c r="H29" s="274"/>
      <c r="I29" s="268"/>
      <c r="J29" s="275"/>
      <c r="K29" s="268"/>
      <c r="M29" s="269" t="s">
        <v>1915</v>
      </c>
      <c r="O29" s="258"/>
    </row>
    <row r="30" spans="1:80">
      <c r="A30" s="276"/>
      <c r="B30" s="277" t="s">
        <v>103</v>
      </c>
      <c r="C30" s="278" t="s">
        <v>338</v>
      </c>
      <c r="D30" s="279"/>
      <c r="E30" s="280"/>
      <c r="F30" s="281"/>
      <c r="G30" s="282">
        <f>SUM(G27:G29)</f>
        <v>0</v>
      </c>
      <c r="H30" s="283"/>
      <c r="I30" s="284">
        <f>SUM(I27:I29)</f>
        <v>32.161997700000001</v>
      </c>
      <c r="J30" s="283"/>
      <c r="K30" s="284">
        <f>SUM(K27:K29)</f>
        <v>0</v>
      </c>
      <c r="O30" s="258">
        <v>4</v>
      </c>
      <c r="BA30" s="285">
        <f>SUM(BA27:BA29)</f>
        <v>0</v>
      </c>
      <c r="BB30" s="285">
        <f>SUM(BB27:BB29)</f>
        <v>0</v>
      </c>
      <c r="BC30" s="285">
        <f>SUM(BC27:BC29)</f>
        <v>0</v>
      </c>
      <c r="BD30" s="285">
        <f>SUM(BD27:BD29)</f>
        <v>0</v>
      </c>
      <c r="BE30" s="285">
        <f>SUM(BE27:BE29)</f>
        <v>0</v>
      </c>
    </row>
    <row r="31" spans="1:80">
      <c r="A31" s="248" t="s">
        <v>100</v>
      </c>
      <c r="B31" s="249" t="s">
        <v>1662</v>
      </c>
      <c r="C31" s="250" t="s">
        <v>1663</v>
      </c>
      <c r="D31" s="251"/>
      <c r="E31" s="252"/>
      <c r="F31" s="252"/>
      <c r="G31" s="253"/>
      <c r="H31" s="254"/>
      <c r="I31" s="255"/>
      <c r="J31" s="256"/>
      <c r="K31" s="257"/>
      <c r="O31" s="258">
        <v>1</v>
      </c>
    </row>
    <row r="32" spans="1:80">
      <c r="A32" s="259">
        <v>11</v>
      </c>
      <c r="B32" s="260" t="s">
        <v>1916</v>
      </c>
      <c r="C32" s="261" t="s">
        <v>1917</v>
      </c>
      <c r="D32" s="262" t="s">
        <v>201</v>
      </c>
      <c r="E32" s="263">
        <v>85</v>
      </c>
      <c r="F32" s="263"/>
      <c r="G32" s="264">
        <f>E32*F32</f>
        <v>0</v>
      </c>
      <c r="H32" s="265">
        <v>0</v>
      </c>
      <c r="I32" s="266">
        <f>E32*H32</f>
        <v>0</v>
      </c>
      <c r="J32" s="265">
        <v>0</v>
      </c>
      <c r="K32" s="266">
        <f>E32*J32</f>
        <v>0</v>
      </c>
      <c r="O32" s="258">
        <v>2</v>
      </c>
      <c r="AA32" s="233">
        <v>1</v>
      </c>
      <c r="AB32" s="233">
        <v>1</v>
      </c>
      <c r="AC32" s="233">
        <v>1</v>
      </c>
      <c r="AZ32" s="233">
        <v>1</v>
      </c>
      <c r="BA32" s="233">
        <f>IF(AZ32=1,G32,0)</f>
        <v>0</v>
      </c>
      <c r="BB32" s="233">
        <f>IF(AZ32=2,G32,0)</f>
        <v>0</v>
      </c>
      <c r="BC32" s="233">
        <f>IF(AZ32=3,G32,0)</f>
        <v>0</v>
      </c>
      <c r="BD32" s="233">
        <f>IF(AZ32=4,G32,0)</f>
        <v>0</v>
      </c>
      <c r="BE32" s="233">
        <f>IF(AZ32=5,G32,0)</f>
        <v>0</v>
      </c>
      <c r="CA32" s="258">
        <v>1</v>
      </c>
      <c r="CB32" s="258">
        <v>1</v>
      </c>
    </row>
    <row r="33" spans="1:80">
      <c r="A33" s="267"/>
      <c r="B33" s="270"/>
      <c r="C33" s="335" t="s">
        <v>1918</v>
      </c>
      <c r="D33" s="336"/>
      <c r="E33" s="271">
        <v>85</v>
      </c>
      <c r="F33" s="272"/>
      <c r="G33" s="273"/>
      <c r="H33" s="274"/>
      <c r="I33" s="268"/>
      <c r="J33" s="275"/>
      <c r="K33" s="268"/>
      <c r="M33" s="269" t="s">
        <v>1918</v>
      </c>
      <c r="O33" s="258"/>
    </row>
    <row r="34" spans="1:80">
      <c r="A34" s="259">
        <v>12</v>
      </c>
      <c r="B34" s="260" t="s">
        <v>1919</v>
      </c>
      <c r="C34" s="261" t="s">
        <v>1920</v>
      </c>
      <c r="D34" s="262" t="s">
        <v>201</v>
      </c>
      <c r="E34" s="263">
        <v>85</v>
      </c>
      <c r="F34" s="263"/>
      <c r="G34" s="264">
        <f>E34*F34</f>
        <v>0</v>
      </c>
      <c r="H34" s="265">
        <v>0</v>
      </c>
      <c r="I34" s="266">
        <f>E34*H34</f>
        <v>0</v>
      </c>
      <c r="J34" s="265">
        <v>0</v>
      </c>
      <c r="K34" s="266">
        <f>E34*J34</f>
        <v>0</v>
      </c>
      <c r="O34" s="258">
        <v>2</v>
      </c>
      <c r="AA34" s="233">
        <v>1</v>
      </c>
      <c r="AB34" s="233">
        <v>1</v>
      </c>
      <c r="AC34" s="233">
        <v>1</v>
      </c>
      <c r="AZ34" s="233">
        <v>1</v>
      </c>
      <c r="BA34" s="233">
        <f>IF(AZ34=1,G34,0)</f>
        <v>0</v>
      </c>
      <c r="BB34" s="233">
        <f>IF(AZ34=2,G34,0)</f>
        <v>0</v>
      </c>
      <c r="BC34" s="233">
        <f>IF(AZ34=3,G34,0)</f>
        <v>0</v>
      </c>
      <c r="BD34" s="233">
        <f>IF(AZ34=4,G34,0)</f>
        <v>0</v>
      </c>
      <c r="BE34" s="233">
        <f>IF(AZ34=5,G34,0)</f>
        <v>0</v>
      </c>
      <c r="CA34" s="258">
        <v>1</v>
      </c>
      <c r="CB34" s="258">
        <v>1</v>
      </c>
    </row>
    <row r="35" spans="1:80">
      <c r="A35" s="259">
        <v>13</v>
      </c>
      <c r="B35" s="260" t="s">
        <v>1921</v>
      </c>
      <c r="C35" s="261" t="s">
        <v>1922</v>
      </c>
      <c r="D35" s="262" t="s">
        <v>201</v>
      </c>
      <c r="E35" s="263">
        <v>85</v>
      </c>
      <c r="F35" s="263"/>
      <c r="G35" s="264">
        <f>E35*F35</f>
        <v>0</v>
      </c>
      <c r="H35" s="265">
        <v>0</v>
      </c>
      <c r="I35" s="266">
        <f>E35*H35</f>
        <v>0</v>
      </c>
      <c r="J35" s="265">
        <v>0</v>
      </c>
      <c r="K35" s="266">
        <f>E35*J35</f>
        <v>0</v>
      </c>
      <c r="O35" s="258">
        <v>2</v>
      </c>
      <c r="AA35" s="233">
        <v>1</v>
      </c>
      <c r="AB35" s="233">
        <v>1</v>
      </c>
      <c r="AC35" s="233">
        <v>1</v>
      </c>
      <c r="AZ35" s="233">
        <v>1</v>
      </c>
      <c r="BA35" s="233">
        <f>IF(AZ35=1,G35,0)</f>
        <v>0</v>
      </c>
      <c r="BB35" s="233">
        <f>IF(AZ35=2,G35,0)</f>
        <v>0</v>
      </c>
      <c r="BC35" s="233">
        <f>IF(AZ35=3,G35,0)</f>
        <v>0</v>
      </c>
      <c r="BD35" s="233">
        <f>IF(AZ35=4,G35,0)</f>
        <v>0</v>
      </c>
      <c r="BE35" s="233">
        <f>IF(AZ35=5,G35,0)</f>
        <v>0</v>
      </c>
      <c r="CA35" s="258">
        <v>1</v>
      </c>
      <c r="CB35" s="258">
        <v>1</v>
      </c>
    </row>
    <row r="36" spans="1:80">
      <c r="A36" s="259">
        <v>14</v>
      </c>
      <c r="B36" s="260" t="s">
        <v>1923</v>
      </c>
      <c r="C36" s="261" t="s">
        <v>1924</v>
      </c>
      <c r="D36" s="262" t="s">
        <v>201</v>
      </c>
      <c r="E36" s="263">
        <v>89.25</v>
      </c>
      <c r="F36" s="263"/>
      <c r="G36" s="264">
        <f>E36*F36</f>
        <v>0</v>
      </c>
      <c r="H36" s="265">
        <v>7.2000000000000005E-4</v>
      </c>
      <c r="I36" s="266">
        <f>E36*H36</f>
        <v>6.4259999999999998E-2</v>
      </c>
      <c r="J36" s="265"/>
      <c r="K36" s="266">
        <f>E36*J36</f>
        <v>0</v>
      </c>
      <c r="O36" s="258">
        <v>2</v>
      </c>
      <c r="AA36" s="233">
        <v>3</v>
      </c>
      <c r="AB36" s="233">
        <v>0</v>
      </c>
      <c r="AC36" s="233">
        <v>286134119</v>
      </c>
      <c r="AZ36" s="233">
        <v>1</v>
      </c>
      <c r="BA36" s="233">
        <f>IF(AZ36=1,G36,0)</f>
        <v>0</v>
      </c>
      <c r="BB36" s="233">
        <f>IF(AZ36=2,G36,0)</f>
        <v>0</v>
      </c>
      <c r="BC36" s="233">
        <f>IF(AZ36=3,G36,0)</f>
        <v>0</v>
      </c>
      <c r="BD36" s="233">
        <f>IF(AZ36=4,G36,0)</f>
        <v>0</v>
      </c>
      <c r="BE36" s="233">
        <f>IF(AZ36=5,G36,0)</f>
        <v>0</v>
      </c>
      <c r="CA36" s="258">
        <v>3</v>
      </c>
      <c r="CB36" s="258">
        <v>0</v>
      </c>
    </row>
    <row r="37" spans="1:80">
      <c r="A37" s="267"/>
      <c r="B37" s="270"/>
      <c r="C37" s="335" t="s">
        <v>1925</v>
      </c>
      <c r="D37" s="336"/>
      <c r="E37" s="271">
        <v>85</v>
      </c>
      <c r="F37" s="272"/>
      <c r="G37" s="273"/>
      <c r="H37" s="274"/>
      <c r="I37" s="268"/>
      <c r="J37" s="275"/>
      <c r="K37" s="268"/>
      <c r="M37" s="269" t="s">
        <v>1925</v>
      </c>
      <c r="O37" s="258"/>
    </row>
    <row r="38" spans="1:80">
      <c r="A38" s="267"/>
      <c r="B38" s="270"/>
      <c r="C38" s="335" t="s">
        <v>1926</v>
      </c>
      <c r="D38" s="336"/>
      <c r="E38" s="271">
        <v>4.25</v>
      </c>
      <c r="F38" s="272"/>
      <c r="G38" s="273"/>
      <c r="H38" s="274"/>
      <c r="I38" s="268"/>
      <c r="J38" s="275"/>
      <c r="K38" s="268"/>
      <c r="M38" s="269" t="s">
        <v>1926</v>
      </c>
      <c r="O38" s="258"/>
    </row>
    <row r="39" spans="1:80">
      <c r="A39" s="276"/>
      <c r="B39" s="277" t="s">
        <v>103</v>
      </c>
      <c r="C39" s="278" t="s">
        <v>1664</v>
      </c>
      <c r="D39" s="279"/>
      <c r="E39" s="280"/>
      <c r="F39" s="281"/>
      <c r="G39" s="282">
        <f>SUM(G31:G38)</f>
        <v>0</v>
      </c>
      <c r="H39" s="283"/>
      <c r="I39" s="284">
        <f>SUM(I31:I38)</f>
        <v>6.4259999999999998E-2</v>
      </c>
      <c r="J39" s="283"/>
      <c r="K39" s="284">
        <f>SUM(K31:K38)</f>
        <v>0</v>
      </c>
      <c r="O39" s="258">
        <v>4</v>
      </c>
      <c r="BA39" s="285">
        <f>SUM(BA31:BA38)</f>
        <v>0</v>
      </c>
      <c r="BB39" s="285">
        <f>SUM(BB31:BB38)</f>
        <v>0</v>
      </c>
      <c r="BC39" s="285">
        <f>SUM(BC31:BC38)</f>
        <v>0</v>
      </c>
      <c r="BD39" s="285">
        <f>SUM(BD31:BD38)</f>
        <v>0</v>
      </c>
      <c r="BE39" s="285">
        <f>SUM(BE31:BE38)</f>
        <v>0</v>
      </c>
    </row>
    <row r="40" spans="1:80">
      <c r="A40" s="248" t="s">
        <v>100</v>
      </c>
      <c r="B40" s="249" t="s">
        <v>1672</v>
      </c>
      <c r="C40" s="250" t="s">
        <v>1673</v>
      </c>
      <c r="D40" s="251"/>
      <c r="E40" s="252"/>
      <c r="F40" s="252"/>
      <c r="G40" s="253"/>
      <c r="H40" s="254"/>
      <c r="I40" s="255"/>
      <c r="J40" s="256"/>
      <c r="K40" s="257"/>
      <c r="O40" s="258">
        <v>1</v>
      </c>
    </row>
    <row r="41" spans="1:80">
      <c r="A41" s="259">
        <v>15</v>
      </c>
      <c r="B41" s="260" t="s">
        <v>1927</v>
      </c>
      <c r="C41" s="261" t="s">
        <v>1928</v>
      </c>
      <c r="D41" s="262" t="s">
        <v>229</v>
      </c>
      <c r="E41" s="263">
        <v>4</v>
      </c>
      <c r="F41" s="263"/>
      <c r="G41" s="264">
        <f>E41*F41</f>
        <v>0</v>
      </c>
      <c r="H41" s="265">
        <v>2.4000000000000001E-4</v>
      </c>
      <c r="I41" s="266">
        <f>E41*H41</f>
        <v>9.6000000000000002E-4</v>
      </c>
      <c r="J41" s="265">
        <v>0</v>
      </c>
      <c r="K41" s="266">
        <f>E41*J41</f>
        <v>0</v>
      </c>
      <c r="O41" s="258">
        <v>2</v>
      </c>
      <c r="AA41" s="233">
        <v>1</v>
      </c>
      <c r="AB41" s="233">
        <v>1</v>
      </c>
      <c r="AC41" s="233">
        <v>1</v>
      </c>
      <c r="AZ41" s="233">
        <v>1</v>
      </c>
      <c r="BA41" s="233">
        <f>IF(AZ41=1,G41,0)</f>
        <v>0</v>
      </c>
      <c r="BB41" s="233">
        <f>IF(AZ41=2,G41,0)</f>
        <v>0</v>
      </c>
      <c r="BC41" s="233">
        <f>IF(AZ41=3,G41,0)</f>
        <v>0</v>
      </c>
      <c r="BD41" s="233">
        <f>IF(AZ41=4,G41,0)</f>
        <v>0</v>
      </c>
      <c r="BE41" s="233">
        <f>IF(AZ41=5,G41,0)</f>
        <v>0</v>
      </c>
      <c r="CA41" s="258">
        <v>1</v>
      </c>
      <c r="CB41" s="258">
        <v>1</v>
      </c>
    </row>
    <row r="42" spans="1:80">
      <c r="A42" s="267"/>
      <c r="B42" s="270"/>
      <c r="C42" s="335" t="s">
        <v>1929</v>
      </c>
      <c r="D42" s="336"/>
      <c r="E42" s="271">
        <v>3</v>
      </c>
      <c r="F42" s="272"/>
      <c r="G42" s="273"/>
      <c r="H42" s="274"/>
      <c r="I42" s="268"/>
      <c r="J42" s="275"/>
      <c r="K42" s="268"/>
      <c r="M42" s="269" t="s">
        <v>1929</v>
      </c>
      <c r="O42" s="258"/>
    </row>
    <row r="43" spans="1:80">
      <c r="A43" s="267"/>
      <c r="B43" s="270"/>
      <c r="C43" s="335" t="s">
        <v>1930</v>
      </c>
      <c r="D43" s="336"/>
      <c r="E43" s="271">
        <v>1</v>
      </c>
      <c r="F43" s="272"/>
      <c r="G43" s="273"/>
      <c r="H43" s="274"/>
      <c r="I43" s="268"/>
      <c r="J43" s="275"/>
      <c r="K43" s="268"/>
      <c r="M43" s="269" t="s">
        <v>1930</v>
      </c>
      <c r="O43" s="258"/>
    </row>
    <row r="44" spans="1:80">
      <c r="A44" s="259">
        <v>16</v>
      </c>
      <c r="B44" s="260" t="s">
        <v>1931</v>
      </c>
      <c r="C44" s="261" t="s">
        <v>1932</v>
      </c>
      <c r="D44" s="262" t="s">
        <v>201</v>
      </c>
      <c r="E44" s="263">
        <v>81</v>
      </c>
      <c r="F44" s="263"/>
      <c r="G44" s="264">
        <f>E44*F44</f>
        <v>0</v>
      </c>
      <c r="H44" s="265">
        <v>0</v>
      </c>
      <c r="I44" s="266">
        <f>E44*H44</f>
        <v>0</v>
      </c>
      <c r="J44" s="265">
        <v>0</v>
      </c>
      <c r="K44" s="266">
        <f>E44*J44</f>
        <v>0</v>
      </c>
      <c r="O44" s="258">
        <v>2</v>
      </c>
      <c r="AA44" s="233">
        <v>1</v>
      </c>
      <c r="AB44" s="233">
        <v>1</v>
      </c>
      <c r="AC44" s="233">
        <v>1</v>
      </c>
      <c r="AZ44" s="233">
        <v>1</v>
      </c>
      <c r="BA44" s="233">
        <f>IF(AZ44=1,G44,0)</f>
        <v>0</v>
      </c>
      <c r="BB44" s="233">
        <f>IF(AZ44=2,G44,0)</f>
        <v>0</v>
      </c>
      <c r="BC44" s="233">
        <f>IF(AZ44=3,G44,0)</f>
        <v>0</v>
      </c>
      <c r="BD44" s="233">
        <f>IF(AZ44=4,G44,0)</f>
        <v>0</v>
      </c>
      <c r="BE44" s="233">
        <f>IF(AZ44=5,G44,0)</f>
        <v>0</v>
      </c>
      <c r="CA44" s="258">
        <v>1</v>
      </c>
      <c r="CB44" s="258">
        <v>1</v>
      </c>
    </row>
    <row r="45" spans="1:80">
      <c r="A45" s="259">
        <v>17</v>
      </c>
      <c r="B45" s="260" t="s">
        <v>1933</v>
      </c>
      <c r="C45" s="261" t="s">
        <v>1934</v>
      </c>
      <c r="D45" s="262" t="s">
        <v>201</v>
      </c>
      <c r="E45" s="263">
        <v>81</v>
      </c>
      <c r="F45" s="263"/>
      <c r="G45" s="264">
        <f>E45*F45</f>
        <v>0</v>
      </c>
      <c r="H45" s="265">
        <v>8.0000000000000007E-5</v>
      </c>
      <c r="I45" s="266">
        <f>E45*H45</f>
        <v>6.4800000000000005E-3</v>
      </c>
      <c r="J45" s="265">
        <v>0</v>
      </c>
      <c r="K45" s="266">
        <f>E45*J45</f>
        <v>0</v>
      </c>
      <c r="O45" s="258">
        <v>2</v>
      </c>
      <c r="AA45" s="233">
        <v>1</v>
      </c>
      <c r="AB45" s="233">
        <v>1</v>
      </c>
      <c r="AC45" s="233">
        <v>1</v>
      </c>
      <c r="AZ45" s="233">
        <v>1</v>
      </c>
      <c r="BA45" s="233">
        <f>IF(AZ45=1,G45,0)</f>
        <v>0</v>
      </c>
      <c r="BB45" s="233">
        <f>IF(AZ45=2,G45,0)</f>
        <v>0</v>
      </c>
      <c r="BC45" s="233">
        <f>IF(AZ45=3,G45,0)</f>
        <v>0</v>
      </c>
      <c r="BD45" s="233">
        <f>IF(AZ45=4,G45,0)</f>
        <v>0</v>
      </c>
      <c r="BE45" s="233">
        <f>IF(AZ45=5,G45,0)</f>
        <v>0</v>
      </c>
      <c r="CA45" s="258">
        <v>1</v>
      </c>
      <c r="CB45" s="258">
        <v>1</v>
      </c>
    </row>
    <row r="46" spans="1:80">
      <c r="A46" s="276"/>
      <c r="B46" s="277" t="s">
        <v>103</v>
      </c>
      <c r="C46" s="278" t="s">
        <v>1674</v>
      </c>
      <c r="D46" s="279"/>
      <c r="E46" s="280"/>
      <c r="F46" s="281"/>
      <c r="G46" s="282">
        <f>SUM(G40:G45)</f>
        <v>0</v>
      </c>
      <c r="H46" s="283"/>
      <c r="I46" s="284">
        <f>SUM(I40:I45)</f>
        <v>7.4400000000000004E-3</v>
      </c>
      <c r="J46" s="283"/>
      <c r="K46" s="284">
        <f>SUM(K40:K45)</f>
        <v>0</v>
      </c>
      <c r="O46" s="258">
        <v>4</v>
      </c>
      <c r="BA46" s="285">
        <f>SUM(BA40:BA45)</f>
        <v>0</v>
      </c>
      <c r="BB46" s="285">
        <f>SUM(BB40:BB45)</f>
        <v>0</v>
      </c>
      <c r="BC46" s="285">
        <f>SUM(BC40:BC45)</f>
        <v>0</v>
      </c>
      <c r="BD46" s="285">
        <f>SUM(BD40:BD45)</f>
        <v>0</v>
      </c>
      <c r="BE46" s="285">
        <f>SUM(BE40:BE45)</f>
        <v>0</v>
      </c>
    </row>
    <row r="47" spans="1:80">
      <c r="A47" s="248" t="s">
        <v>100</v>
      </c>
      <c r="B47" s="249" t="s">
        <v>746</v>
      </c>
      <c r="C47" s="250" t="s">
        <v>747</v>
      </c>
      <c r="D47" s="251"/>
      <c r="E47" s="252"/>
      <c r="F47" s="252"/>
      <c r="G47" s="253"/>
      <c r="H47" s="254"/>
      <c r="I47" s="255"/>
      <c r="J47" s="256"/>
      <c r="K47" s="257"/>
      <c r="O47" s="258">
        <v>1</v>
      </c>
    </row>
    <row r="48" spans="1:80">
      <c r="A48" s="259">
        <v>18</v>
      </c>
      <c r="B48" s="260" t="s">
        <v>1697</v>
      </c>
      <c r="C48" s="261" t="s">
        <v>1698</v>
      </c>
      <c r="D48" s="262" t="s">
        <v>181</v>
      </c>
      <c r="E48" s="263">
        <v>46.572397700000003</v>
      </c>
      <c r="F48" s="263"/>
      <c r="G48" s="264">
        <f>E48*F48</f>
        <v>0</v>
      </c>
      <c r="H48" s="265">
        <v>0</v>
      </c>
      <c r="I48" s="266">
        <f>E48*H48</f>
        <v>0</v>
      </c>
      <c r="J48" s="265"/>
      <c r="K48" s="266">
        <f>E48*J48</f>
        <v>0</v>
      </c>
      <c r="O48" s="258">
        <v>2</v>
      </c>
      <c r="AA48" s="233">
        <v>7</v>
      </c>
      <c r="AB48" s="233">
        <v>1</v>
      </c>
      <c r="AC48" s="233">
        <v>2</v>
      </c>
      <c r="AZ48" s="233">
        <v>1</v>
      </c>
      <c r="BA48" s="233">
        <f>IF(AZ48=1,G48,0)</f>
        <v>0</v>
      </c>
      <c r="BB48" s="233">
        <f>IF(AZ48=2,G48,0)</f>
        <v>0</v>
      </c>
      <c r="BC48" s="233">
        <f>IF(AZ48=3,G48,0)</f>
        <v>0</v>
      </c>
      <c r="BD48" s="233">
        <f>IF(AZ48=4,G48,0)</f>
        <v>0</v>
      </c>
      <c r="BE48" s="233">
        <f>IF(AZ48=5,G48,0)</f>
        <v>0</v>
      </c>
      <c r="CA48" s="258">
        <v>7</v>
      </c>
      <c r="CB48" s="258">
        <v>1</v>
      </c>
    </row>
    <row r="49" spans="1:80">
      <c r="A49" s="276"/>
      <c r="B49" s="277" t="s">
        <v>103</v>
      </c>
      <c r="C49" s="278" t="s">
        <v>748</v>
      </c>
      <c r="D49" s="279"/>
      <c r="E49" s="280"/>
      <c r="F49" s="281"/>
      <c r="G49" s="282">
        <f>SUM(G47:G48)</f>
        <v>0</v>
      </c>
      <c r="H49" s="283"/>
      <c r="I49" s="284">
        <f>SUM(I47:I48)</f>
        <v>0</v>
      </c>
      <c r="J49" s="283"/>
      <c r="K49" s="284">
        <f>SUM(K47:K48)</f>
        <v>0</v>
      </c>
      <c r="O49" s="258">
        <v>4</v>
      </c>
      <c r="BA49" s="285">
        <f>SUM(BA47:BA48)</f>
        <v>0</v>
      </c>
      <c r="BB49" s="285">
        <f>SUM(BB47:BB48)</f>
        <v>0</v>
      </c>
      <c r="BC49" s="285">
        <f>SUM(BC47:BC48)</f>
        <v>0</v>
      </c>
      <c r="BD49" s="285">
        <f>SUM(BD47:BD48)</f>
        <v>0</v>
      </c>
      <c r="BE49" s="285">
        <f>SUM(BE47:BE48)</f>
        <v>0</v>
      </c>
    </row>
    <row r="50" spans="1:80">
      <c r="A50" s="248" t="s">
        <v>100</v>
      </c>
      <c r="B50" s="249" t="s">
        <v>1935</v>
      </c>
      <c r="C50" s="250" t="s">
        <v>1936</v>
      </c>
      <c r="D50" s="251"/>
      <c r="E50" s="252"/>
      <c r="F50" s="252"/>
      <c r="G50" s="253"/>
      <c r="H50" s="254"/>
      <c r="I50" s="255"/>
      <c r="J50" s="256"/>
      <c r="K50" s="257"/>
      <c r="O50" s="258">
        <v>1</v>
      </c>
    </row>
    <row r="51" spans="1:80">
      <c r="A51" s="259">
        <v>19</v>
      </c>
      <c r="B51" s="260" t="s">
        <v>1938</v>
      </c>
      <c r="C51" s="261" t="s">
        <v>1939</v>
      </c>
      <c r="D51" s="262" t="s">
        <v>229</v>
      </c>
      <c r="E51" s="263">
        <v>1</v>
      </c>
      <c r="F51" s="263"/>
      <c r="G51" s="264">
        <f>E51*F51</f>
        <v>0</v>
      </c>
      <c r="H51" s="265">
        <v>2.23E-2</v>
      </c>
      <c r="I51" s="266">
        <f>E51*H51</f>
        <v>2.23E-2</v>
      </c>
      <c r="J51" s="265">
        <v>0</v>
      </c>
      <c r="K51" s="266">
        <f>E51*J51</f>
        <v>0</v>
      </c>
      <c r="O51" s="258">
        <v>2</v>
      </c>
      <c r="AA51" s="233">
        <v>1</v>
      </c>
      <c r="AB51" s="233">
        <v>7</v>
      </c>
      <c r="AC51" s="233">
        <v>7</v>
      </c>
      <c r="AZ51" s="233">
        <v>2</v>
      </c>
      <c r="BA51" s="233">
        <f>IF(AZ51=1,G51,0)</f>
        <v>0</v>
      </c>
      <c r="BB51" s="233">
        <f>IF(AZ51=2,G51,0)</f>
        <v>0</v>
      </c>
      <c r="BC51" s="233">
        <f>IF(AZ51=3,G51,0)</f>
        <v>0</v>
      </c>
      <c r="BD51" s="233">
        <f>IF(AZ51=4,G51,0)</f>
        <v>0</v>
      </c>
      <c r="BE51" s="233">
        <f>IF(AZ51=5,G51,0)</f>
        <v>0</v>
      </c>
      <c r="CA51" s="258">
        <v>1</v>
      </c>
      <c r="CB51" s="258">
        <v>7</v>
      </c>
    </row>
    <row r="52" spans="1:80">
      <c r="A52" s="259">
        <v>20</v>
      </c>
      <c r="B52" s="260" t="s">
        <v>1940</v>
      </c>
      <c r="C52" s="261" t="s">
        <v>1941</v>
      </c>
      <c r="D52" s="262" t="s">
        <v>229</v>
      </c>
      <c r="E52" s="263">
        <v>4</v>
      </c>
      <c r="F52" s="263"/>
      <c r="G52" s="264">
        <f>E52*F52</f>
        <v>0</v>
      </c>
      <c r="H52" s="265">
        <v>0</v>
      </c>
      <c r="I52" s="266">
        <f>E52*H52</f>
        <v>0</v>
      </c>
      <c r="J52" s="265">
        <v>0</v>
      </c>
      <c r="K52" s="266">
        <f>E52*J52</f>
        <v>0</v>
      </c>
      <c r="O52" s="258">
        <v>2</v>
      </c>
      <c r="AA52" s="233">
        <v>1</v>
      </c>
      <c r="AB52" s="233">
        <v>7</v>
      </c>
      <c r="AC52" s="233">
        <v>7</v>
      </c>
      <c r="AZ52" s="233">
        <v>2</v>
      </c>
      <c r="BA52" s="233">
        <f>IF(AZ52=1,G52,0)</f>
        <v>0</v>
      </c>
      <c r="BB52" s="233">
        <f>IF(AZ52=2,G52,0)</f>
        <v>0</v>
      </c>
      <c r="BC52" s="233">
        <f>IF(AZ52=3,G52,0)</f>
        <v>0</v>
      </c>
      <c r="BD52" s="233">
        <f>IF(AZ52=4,G52,0)</f>
        <v>0</v>
      </c>
      <c r="BE52" s="233">
        <f>IF(AZ52=5,G52,0)</f>
        <v>0</v>
      </c>
      <c r="CA52" s="258">
        <v>1</v>
      </c>
      <c r="CB52" s="258">
        <v>7</v>
      </c>
    </row>
    <row r="53" spans="1:80">
      <c r="A53" s="267"/>
      <c r="B53" s="270"/>
      <c r="C53" s="335" t="s">
        <v>1942</v>
      </c>
      <c r="D53" s="336"/>
      <c r="E53" s="271">
        <v>4</v>
      </c>
      <c r="F53" s="272"/>
      <c r="G53" s="273"/>
      <c r="H53" s="274"/>
      <c r="I53" s="268"/>
      <c r="J53" s="275"/>
      <c r="K53" s="268"/>
      <c r="M53" s="269" t="s">
        <v>1942</v>
      </c>
      <c r="O53" s="258"/>
    </row>
    <row r="54" spans="1:80">
      <c r="A54" s="259">
        <v>21</v>
      </c>
      <c r="B54" s="260" t="s">
        <v>1943</v>
      </c>
      <c r="C54" s="261" t="s">
        <v>1944</v>
      </c>
      <c r="D54" s="262" t="s">
        <v>1912</v>
      </c>
      <c r="E54" s="263">
        <v>2</v>
      </c>
      <c r="F54" s="263"/>
      <c r="G54" s="264">
        <f>E54*F54</f>
        <v>0</v>
      </c>
      <c r="H54" s="265">
        <v>1.2800000000000001E-3</v>
      </c>
      <c r="I54" s="266">
        <f>E54*H54</f>
        <v>2.5600000000000002E-3</v>
      </c>
      <c r="J54" s="265">
        <v>0</v>
      </c>
      <c r="K54" s="266">
        <f>E54*J54</f>
        <v>0</v>
      </c>
      <c r="O54" s="258">
        <v>2</v>
      </c>
      <c r="AA54" s="233">
        <v>1</v>
      </c>
      <c r="AB54" s="233">
        <v>7</v>
      </c>
      <c r="AC54" s="233">
        <v>7</v>
      </c>
      <c r="AZ54" s="233">
        <v>2</v>
      </c>
      <c r="BA54" s="233">
        <f>IF(AZ54=1,G54,0)</f>
        <v>0</v>
      </c>
      <c r="BB54" s="233">
        <f>IF(AZ54=2,G54,0)</f>
        <v>0</v>
      </c>
      <c r="BC54" s="233">
        <f>IF(AZ54=3,G54,0)</f>
        <v>0</v>
      </c>
      <c r="BD54" s="233">
        <f>IF(AZ54=4,G54,0)</f>
        <v>0</v>
      </c>
      <c r="BE54" s="233">
        <f>IF(AZ54=5,G54,0)</f>
        <v>0</v>
      </c>
      <c r="CA54" s="258">
        <v>1</v>
      </c>
      <c r="CB54" s="258">
        <v>7</v>
      </c>
    </row>
    <row r="55" spans="1:80">
      <c r="A55" s="267"/>
      <c r="B55" s="270"/>
      <c r="C55" s="335" t="s">
        <v>1945</v>
      </c>
      <c r="D55" s="336"/>
      <c r="E55" s="271">
        <v>2</v>
      </c>
      <c r="F55" s="272"/>
      <c r="G55" s="273"/>
      <c r="H55" s="274"/>
      <c r="I55" s="268"/>
      <c r="J55" s="275"/>
      <c r="K55" s="268"/>
      <c r="M55" s="269" t="s">
        <v>1945</v>
      </c>
      <c r="O55" s="258"/>
    </row>
    <row r="56" spans="1:80">
      <c r="A56" s="259">
        <v>22</v>
      </c>
      <c r="B56" s="260" t="s">
        <v>1946</v>
      </c>
      <c r="C56" s="261" t="s">
        <v>1947</v>
      </c>
      <c r="D56" s="262" t="s">
        <v>229</v>
      </c>
      <c r="E56" s="263">
        <v>1</v>
      </c>
      <c r="F56" s="263"/>
      <c r="G56" s="264">
        <f>E56*F56</f>
        <v>0</v>
      </c>
      <c r="H56" s="265">
        <v>5.1999999999999995E-4</v>
      </c>
      <c r="I56" s="266">
        <f>E56*H56</f>
        <v>5.1999999999999995E-4</v>
      </c>
      <c r="J56" s="265">
        <v>0</v>
      </c>
      <c r="K56" s="266">
        <f>E56*J56</f>
        <v>0</v>
      </c>
      <c r="O56" s="258">
        <v>2</v>
      </c>
      <c r="AA56" s="233">
        <v>1</v>
      </c>
      <c r="AB56" s="233">
        <v>7</v>
      </c>
      <c r="AC56" s="233">
        <v>7</v>
      </c>
      <c r="AZ56" s="233">
        <v>2</v>
      </c>
      <c r="BA56" s="233">
        <f>IF(AZ56=1,G56,0)</f>
        <v>0</v>
      </c>
      <c r="BB56" s="233">
        <f>IF(AZ56=2,G56,0)</f>
        <v>0</v>
      </c>
      <c r="BC56" s="233">
        <f>IF(AZ56=3,G56,0)</f>
        <v>0</v>
      </c>
      <c r="BD56" s="233">
        <f>IF(AZ56=4,G56,0)</f>
        <v>0</v>
      </c>
      <c r="BE56" s="233">
        <f>IF(AZ56=5,G56,0)</f>
        <v>0</v>
      </c>
      <c r="CA56" s="258">
        <v>1</v>
      </c>
      <c r="CB56" s="258">
        <v>7</v>
      </c>
    </row>
    <row r="57" spans="1:80">
      <c r="A57" s="259">
        <v>23</v>
      </c>
      <c r="B57" s="260" t="s">
        <v>1948</v>
      </c>
      <c r="C57" s="261" t="s">
        <v>1949</v>
      </c>
      <c r="D57" s="262" t="s">
        <v>229</v>
      </c>
      <c r="E57" s="263">
        <v>1</v>
      </c>
      <c r="F57" s="263"/>
      <c r="G57" s="264">
        <f>E57*F57</f>
        <v>0</v>
      </c>
      <c r="H57" s="265">
        <v>4.8000000000000001E-4</v>
      </c>
      <c r="I57" s="266">
        <f>E57*H57</f>
        <v>4.8000000000000001E-4</v>
      </c>
      <c r="J57" s="265">
        <v>0</v>
      </c>
      <c r="K57" s="266">
        <f>E57*J57</f>
        <v>0</v>
      </c>
      <c r="O57" s="258">
        <v>2</v>
      </c>
      <c r="AA57" s="233">
        <v>1</v>
      </c>
      <c r="AB57" s="233">
        <v>7</v>
      </c>
      <c r="AC57" s="233">
        <v>7</v>
      </c>
      <c r="AZ57" s="233">
        <v>2</v>
      </c>
      <c r="BA57" s="233">
        <f>IF(AZ57=1,G57,0)</f>
        <v>0</v>
      </c>
      <c r="BB57" s="233">
        <f>IF(AZ57=2,G57,0)</f>
        <v>0</v>
      </c>
      <c r="BC57" s="233">
        <f>IF(AZ57=3,G57,0)</f>
        <v>0</v>
      </c>
      <c r="BD57" s="233">
        <f>IF(AZ57=4,G57,0)</f>
        <v>0</v>
      </c>
      <c r="BE57" s="233">
        <f>IF(AZ57=5,G57,0)</f>
        <v>0</v>
      </c>
      <c r="CA57" s="258">
        <v>1</v>
      </c>
      <c r="CB57" s="258">
        <v>7</v>
      </c>
    </row>
    <row r="58" spans="1:80">
      <c r="A58" s="259">
        <v>24</v>
      </c>
      <c r="B58" s="260" t="s">
        <v>1950</v>
      </c>
      <c r="C58" s="261" t="s">
        <v>1951</v>
      </c>
      <c r="D58" s="262" t="s">
        <v>229</v>
      </c>
      <c r="E58" s="263">
        <v>1</v>
      </c>
      <c r="F58" s="263"/>
      <c r="G58" s="264">
        <f>E58*F58</f>
        <v>0</v>
      </c>
      <c r="H58" s="265">
        <v>7.0899999999999999E-3</v>
      </c>
      <c r="I58" s="266">
        <f>E58*H58</f>
        <v>7.0899999999999999E-3</v>
      </c>
      <c r="J58" s="265">
        <v>0</v>
      </c>
      <c r="K58" s="266">
        <f>E58*J58</f>
        <v>0</v>
      </c>
      <c r="O58" s="258">
        <v>2</v>
      </c>
      <c r="AA58" s="233">
        <v>1</v>
      </c>
      <c r="AB58" s="233">
        <v>7</v>
      </c>
      <c r="AC58" s="233">
        <v>7</v>
      </c>
      <c r="AZ58" s="233">
        <v>2</v>
      </c>
      <c r="BA58" s="233">
        <f>IF(AZ58=1,G58,0)</f>
        <v>0</v>
      </c>
      <c r="BB58" s="233">
        <f>IF(AZ58=2,G58,0)</f>
        <v>0</v>
      </c>
      <c r="BC58" s="233">
        <f>IF(AZ58=3,G58,0)</f>
        <v>0</v>
      </c>
      <c r="BD58" s="233">
        <f>IF(AZ58=4,G58,0)</f>
        <v>0</v>
      </c>
      <c r="BE58" s="233">
        <f>IF(AZ58=5,G58,0)</f>
        <v>0</v>
      </c>
      <c r="CA58" s="258">
        <v>1</v>
      </c>
      <c r="CB58" s="258">
        <v>7</v>
      </c>
    </row>
    <row r="59" spans="1:80">
      <c r="A59" s="267"/>
      <c r="B59" s="270"/>
      <c r="C59" s="335" t="s">
        <v>1952</v>
      </c>
      <c r="D59" s="336"/>
      <c r="E59" s="271">
        <v>1</v>
      </c>
      <c r="F59" s="272"/>
      <c r="G59" s="273"/>
      <c r="H59" s="274"/>
      <c r="I59" s="268"/>
      <c r="J59" s="275"/>
      <c r="K59" s="268"/>
      <c r="M59" s="269" t="s">
        <v>1952</v>
      </c>
      <c r="O59" s="258"/>
    </row>
    <row r="60" spans="1:80">
      <c r="A60" s="259">
        <v>25</v>
      </c>
      <c r="B60" s="260" t="s">
        <v>1953</v>
      </c>
      <c r="C60" s="261" t="s">
        <v>1954</v>
      </c>
      <c r="D60" s="262" t="s">
        <v>13</v>
      </c>
      <c r="E60" s="263"/>
      <c r="F60" s="263"/>
      <c r="G60" s="264">
        <f>E60*F60</f>
        <v>0</v>
      </c>
      <c r="H60" s="265">
        <v>0</v>
      </c>
      <c r="I60" s="266">
        <f>E60*H60</f>
        <v>0</v>
      </c>
      <c r="J60" s="265"/>
      <c r="K60" s="266">
        <f>E60*J60</f>
        <v>0</v>
      </c>
      <c r="O60" s="258">
        <v>2</v>
      </c>
      <c r="AA60" s="233">
        <v>7</v>
      </c>
      <c r="AB60" s="233">
        <v>1002</v>
      </c>
      <c r="AC60" s="233">
        <v>5</v>
      </c>
      <c r="AZ60" s="233">
        <v>2</v>
      </c>
      <c r="BA60" s="233">
        <f>IF(AZ60=1,G60,0)</f>
        <v>0</v>
      </c>
      <c r="BB60" s="233">
        <f>IF(AZ60=2,G60,0)</f>
        <v>0</v>
      </c>
      <c r="BC60" s="233">
        <f>IF(AZ60=3,G60,0)</f>
        <v>0</v>
      </c>
      <c r="BD60" s="233">
        <f>IF(AZ60=4,G60,0)</f>
        <v>0</v>
      </c>
      <c r="BE60" s="233">
        <f>IF(AZ60=5,G60,0)</f>
        <v>0</v>
      </c>
      <c r="CA60" s="258">
        <v>7</v>
      </c>
      <c r="CB60" s="258">
        <v>1002</v>
      </c>
    </row>
    <row r="61" spans="1:80">
      <c r="A61" s="276"/>
      <c r="B61" s="277" t="s">
        <v>103</v>
      </c>
      <c r="C61" s="278" t="s">
        <v>1937</v>
      </c>
      <c r="D61" s="279"/>
      <c r="E61" s="280"/>
      <c r="F61" s="281"/>
      <c r="G61" s="282">
        <f>SUM(G50:G60)</f>
        <v>0</v>
      </c>
      <c r="H61" s="283"/>
      <c r="I61" s="284">
        <f>SUM(I50:I60)</f>
        <v>3.295E-2</v>
      </c>
      <c r="J61" s="283"/>
      <c r="K61" s="284">
        <f>SUM(K50:K60)</f>
        <v>0</v>
      </c>
      <c r="O61" s="258">
        <v>4</v>
      </c>
      <c r="BA61" s="285">
        <f>SUM(BA50:BA60)</f>
        <v>0</v>
      </c>
      <c r="BB61" s="285">
        <f>SUM(BB50:BB60)</f>
        <v>0</v>
      </c>
      <c r="BC61" s="285">
        <f>SUM(BC50:BC60)</f>
        <v>0</v>
      </c>
      <c r="BD61" s="285">
        <f>SUM(BD50:BD60)</f>
        <v>0</v>
      </c>
      <c r="BE61" s="285">
        <f>SUM(BE50:BE60)</f>
        <v>0</v>
      </c>
    </row>
    <row r="62" spans="1:80">
      <c r="E62" s="233"/>
    </row>
    <row r="63" spans="1:80">
      <c r="E63" s="233"/>
    </row>
    <row r="64" spans="1:80">
      <c r="E64" s="233"/>
    </row>
    <row r="65" spans="5:5">
      <c r="E65" s="233"/>
    </row>
    <row r="66" spans="5:5">
      <c r="E66" s="233"/>
    </row>
    <row r="67" spans="5:5">
      <c r="E67" s="233"/>
    </row>
    <row r="68" spans="5:5">
      <c r="E68" s="233"/>
    </row>
    <row r="69" spans="5:5">
      <c r="E69" s="233"/>
    </row>
    <row r="70" spans="5:5">
      <c r="E70" s="233"/>
    </row>
    <row r="71" spans="5:5">
      <c r="E71" s="233"/>
    </row>
    <row r="72" spans="5:5">
      <c r="E72" s="233"/>
    </row>
    <row r="73" spans="5:5">
      <c r="E73" s="233"/>
    </row>
    <row r="74" spans="5:5">
      <c r="E74" s="233"/>
    </row>
    <row r="75" spans="5:5">
      <c r="E75" s="233"/>
    </row>
    <row r="76" spans="5:5">
      <c r="E76" s="233"/>
    </row>
    <row r="77" spans="5:5">
      <c r="E77" s="233"/>
    </row>
    <row r="78" spans="5:5">
      <c r="E78" s="233"/>
    </row>
    <row r="79" spans="5:5">
      <c r="E79" s="233"/>
    </row>
    <row r="80" spans="5:5">
      <c r="E80" s="233"/>
    </row>
    <row r="81" spans="1:7">
      <c r="E81" s="233"/>
    </row>
    <row r="82" spans="1:7">
      <c r="E82" s="233"/>
    </row>
    <row r="83" spans="1:7">
      <c r="E83" s="233"/>
    </row>
    <row r="84" spans="1:7">
      <c r="E84" s="233"/>
    </row>
    <row r="85" spans="1:7">
      <c r="A85" s="275"/>
      <c r="B85" s="275"/>
      <c r="C85" s="275"/>
      <c r="D85" s="275"/>
      <c r="E85" s="275"/>
      <c r="F85" s="275"/>
      <c r="G85" s="275"/>
    </row>
    <row r="86" spans="1:7">
      <c r="A86" s="275"/>
      <c r="B86" s="275"/>
      <c r="C86" s="275"/>
      <c r="D86" s="275"/>
      <c r="E86" s="275"/>
      <c r="F86" s="275"/>
      <c r="G86" s="275"/>
    </row>
    <row r="87" spans="1:7">
      <c r="A87" s="275"/>
      <c r="B87" s="275"/>
      <c r="C87" s="275"/>
      <c r="D87" s="275"/>
      <c r="E87" s="275"/>
      <c r="F87" s="275"/>
      <c r="G87" s="275"/>
    </row>
    <row r="88" spans="1:7">
      <c r="A88" s="275"/>
      <c r="B88" s="275"/>
      <c r="C88" s="275"/>
      <c r="D88" s="275"/>
      <c r="E88" s="275"/>
      <c r="F88" s="275"/>
      <c r="G88" s="275"/>
    </row>
    <row r="89" spans="1:7">
      <c r="E89" s="233"/>
    </row>
    <row r="90" spans="1:7">
      <c r="E90" s="233"/>
    </row>
    <row r="91" spans="1:7">
      <c r="E91" s="233"/>
    </row>
    <row r="92" spans="1:7">
      <c r="E92" s="233"/>
    </row>
    <row r="93" spans="1:7">
      <c r="E93" s="233"/>
    </row>
    <row r="94" spans="1:7">
      <c r="E94" s="233"/>
    </row>
    <row r="95" spans="1:7">
      <c r="E95" s="233"/>
    </row>
    <row r="96" spans="1:7">
      <c r="E96" s="233"/>
    </row>
    <row r="97" spans="5:5">
      <c r="E97" s="233"/>
    </row>
    <row r="98" spans="5:5">
      <c r="E98" s="233"/>
    </row>
    <row r="99" spans="5:5">
      <c r="E99" s="233"/>
    </row>
    <row r="100" spans="5:5">
      <c r="E100" s="233"/>
    </row>
    <row r="101" spans="5:5">
      <c r="E101" s="233"/>
    </row>
    <row r="102" spans="5:5">
      <c r="E102" s="233"/>
    </row>
    <row r="103" spans="5:5">
      <c r="E103" s="233"/>
    </row>
    <row r="104" spans="5:5">
      <c r="E104" s="233"/>
    </row>
    <row r="105" spans="5:5">
      <c r="E105" s="233"/>
    </row>
    <row r="106" spans="5:5">
      <c r="E106" s="233"/>
    </row>
    <row r="107" spans="5:5">
      <c r="E107" s="233"/>
    </row>
    <row r="108" spans="5:5">
      <c r="E108" s="233"/>
    </row>
    <row r="109" spans="5:5">
      <c r="E109" s="233"/>
    </row>
    <row r="110" spans="5:5">
      <c r="E110" s="233"/>
    </row>
    <row r="111" spans="5:5">
      <c r="E111" s="233"/>
    </row>
    <row r="112" spans="5:5">
      <c r="E112" s="233"/>
    </row>
    <row r="113" spans="1:7">
      <c r="E113" s="233"/>
    </row>
    <row r="114" spans="1:7">
      <c r="E114" s="233"/>
    </row>
    <row r="115" spans="1:7">
      <c r="E115" s="233"/>
    </row>
    <row r="116" spans="1:7">
      <c r="E116" s="233"/>
    </row>
    <row r="117" spans="1:7">
      <c r="E117" s="233"/>
    </row>
    <row r="118" spans="1:7">
      <c r="E118" s="233"/>
    </row>
    <row r="119" spans="1:7">
      <c r="E119" s="233"/>
    </row>
    <row r="120" spans="1:7">
      <c r="A120" s="286"/>
      <c r="B120" s="286"/>
    </row>
    <row r="121" spans="1:7">
      <c r="A121" s="275"/>
      <c r="B121" s="275"/>
      <c r="C121" s="287"/>
      <c r="D121" s="287"/>
      <c r="E121" s="288"/>
      <c r="F121" s="287"/>
      <c r="G121" s="289"/>
    </row>
    <row r="122" spans="1:7">
      <c r="A122" s="290"/>
      <c r="B122" s="290"/>
      <c r="C122" s="275"/>
      <c r="D122" s="275"/>
      <c r="E122" s="291"/>
      <c r="F122" s="275"/>
      <c r="G122" s="275"/>
    </row>
    <row r="123" spans="1:7">
      <c r="A123" s="275"/>
      <c r="B123" s="275"/>
      <c r="C123" s="275"/>
      <c r="D123" s="275"/>
      <c r="E123" s="291"/>
      <c r="F123" s="275"/>
      <c r="G123" s="275"/>
    </row>
    <row r="124" spans="1:7">
      <c r="A124" s="275"/>
      <c r="B124" s="275"/>
      <c r="C124" s="275"/>
      <c r="D124" s="275"/>
      <c r="E124" s="291"/>
      <c r="F124" s="275"/>
      <c r="G124" s="275"/>
    </row>
    <row r="125" spans="1:7">
      <c r="A125" s="275"/>
      <c r="B125" s="275"/>
      <c r="C125" s="275"/>
      <c r="D125" s="275"/>
      <c r="E125" s="291"/>
      <c r="F125" s="275"/>
      <c r="G125" s="275"/>
    </row>
    <row r="126" spans="1:7">
      <c r="A126" s="275"/>
      <c r="B126" s="275"/>
      <c r="C126" s="275"/>
      <c r="D126" s="275"/>
      <c r="E126" s="291"/>
      <c r="F126" s="275"/>
      <c r="G126" s="275"/>
    </row>
    <row r="127" spans="1:7">
      <c r="A127" s="275"/>
      <c r="B127" s="275"/>
      <c r="C127" s="275"/>
      <c r="D127" s="275"/>
      <c r="E127" s="291"/>
      <c r="F127" s="275"/>
      <c r="G127" s="275"/>
    </row>
    <row r="128" spans="1:7">
      <c r="A128" s="275"/>
      <c r="B128" s="275"/>
      <c r="C128" s="275"/>
      <c r="D128" s="275"/>
      <c r="E128" s="291"/>
      <c r="F128" s="275"/>
      <c r="G128" s="275"/>
    </row>
    <row r="129" spans="1:7">
      <c r="A129" s="275"/>
      <c r="B129" s="275"/>
      <c r="C129" s="275"/>
      <c r="D129" s="275"/>
      <c r="E129" s="291"/>
      <c r="F129" s="275"/>
      <c r="G129" s="275"/>
    </row>
    <row r="130" spans="1:7">
      <c r="A130" s="275"/>
      <c r="B130" s="275"/>
      <c r="C130" s="275"/>
      <c r="D130" s="275"/>
      <c r="E130" s="291"/>
      <c r="F130" s="275"/>
      <c r="G130" s="275"/>
    </row>
    <row r="131" spans="1:7">
      <c r="A131" s="275"/>
      <c r="B131" s="275"/>
      <c r="C131" s="275"/>
      <c r="D131" s="275"/>
      <c r="E131" s="291"/>
      <c r="F131" s="275"/>
      <c r="G131" s="275"/>
    </row>
    <row r="132" spans="1:7">
      <c r="A132" s="275"/>
      <c r="B132" s="275"/>
      <c r="C132" s="275"/>
      <c r="D132" s="275"/>
      <c r="E132" s="291"/>
      <c r="F132" s="275"/>
      <c r="G132" s="275"/>
    </row>
    <row r="133" spans="1:7">
      <c r="A133" s="275"/>
      <c r="B133" s="275"/>
      <c r="C133" s="275"/>
      <c r="D133" s="275"/>
      <c r="E133" s="291"/>
      <c r="F133" s="275"/>
      <c r="G133" s="275"/>
    </row>
    <row r="134" spans="1:7">
      <c r="A134" s="275"/>
      <c r="B134" s="275"/>
      <c r="C134" s="275"/>
      <c r="D134" s="275"/>
      <c r="E134" s="291"/>
      <c r="F134" s="275"/>
      <c r="G134" s="275"/>
    </row>
  </sheetData>
  <mergeCells count="18">
    <mergeCell ref="C12:D12"/>
    <mergeCell ref="C14:D14"/>
    <mergeCell ref="C17:D17"/>
    <mergeCell ref="A1:G1"/>
    <mergeCell ref="A3:B3"/>
    <mergeCell ref="A4:B4"/>
    <mergeCell ref="E4:G4"/>
    <mergeCell ref="C9:D9"/>
    <mergeCell ref="C29:D29"/>
    <mergeCell ref="C33:D33"/>
    <mergeCell ref="C37:D37"/>
    <mergeCell ref="C38:D38"/>
    <mergeCell ref="C25:D25"/>
    <mergeCell ref="C53:D53"/>
    <mergeCell ref="C55:D55"/>
    <mergeCell ref="C59:D59"/>
    <mergeCell ref="C42:D42"/>
    <mergeCell ref="C43:D43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>
  <sheetPr codeName="List28"/>
  <dimension ref="A1:BE51"/>
  <sheetViews>
    <sheetView topLeftCell="A13" workbookViewId="0">
      <selection activeCell="J18" sqref="J18"/>
    </sheetView>
  </sheetViews>
  <sheetFormatPr defaultColWidth="9.109375" defaultRowHeight="13.2"/>
  <cols>
    <col min="1" max="1" width="2" style="1" customWidth="1"/>
    <col min="2" max="2" width="15" style="1" customWidth="1"/>
    <col min="3" max="3" width="15.88671875" style="1" customWidth="1"/>
    <col min="4" max="4" width="14.5546875" style="1" customWidth="1"/>
    <col min="5" max="5" width="13.5546875" style="1" customWidth="1"/>
    <col min="6" max="6" width="16.5546875" style="1" customWidth="1"/>
    <col min="7" max="7" width="15.33203125" style="1" customWidth="1"/>
    <col min="8" max="16384" width="9.109375" style="1"/>
  </cols>
  <sheetData>
    <row r="1" spans="1:57" ht="24.75" customHeight="1" thickBot="1">
      <c r="A1" s="95" t="s">
        <v>33</v>
      </c>
      <c r="B1" s="96"/>
      <c r="C1" s="96"/>
      <c r="D1" s="96"/>
      <c r="E1" s="96"/>
      <c r="F1" s="96"/>
      <c r="G1" s="96"/>
    </row>
    <row r="2" spans="1:57" ht="12.75" customHeight="1">
      <c r="A2" s="97" t="s">
        <v>34</v>
      </c>
      <c r="B2" s="98"/>
      <c r="C2" s="99">
        <v>8</v>
      </c>
      <c r="D2" s="99" t="s">
        <v>2089</v>
      </c>
      <c r="E2" s="98"/>
      <c r="F2" s="100" t="s">
        <v>35</v>
      </c>
      <c r="G2" s="101"/>
    </row>
    <row r="3" spans="1:57" ht="3" hidden="1" customHeight="1">
      <c r="A3" s="102"/>
      <c r="B3" s="103"/>
      <c r="C3" s="104"/>
      <c r="D3" s="104"/>
      <c r="E3" s="103"/>
      <c r="F3" s="105"/>
      <c r="G3" s="106"/>
    </row>
    <row r="4" spans="1:57" ht="12" customHeight="1">
      <c r="A4" s="107" t="s">
        <v>36</v>
      </c>
      <c r="B4" s="103"/>
      <c r="C4" s="104"/>
      <c r="D4" s="104"/>
      <c r="E4" s="103"/>
      <c r="F4" s="105" t="s">
        <v>37</v>
      </c>
      <c r="G4" s="108"/>
    </row>
    <row r="5" spans="1:57" ht="12.9" customHeight="1">
      <c r="A5" s="109" t="s">
        <v>107</v>
      </c>
      <c r="B5" s="110"/>
      <c r="C5" s="111" t="s">
        <v>39</v>
      </c>
      <c r="D5" s="112"/>
      <c r="E5" s="113"/>
      <c r="F5" s="105" t="s">
        <v>38</v>
      </c>
      <c r="G5" s="106"/>
    </row>
    <row r="6" spans="1:57" ht="12.9" customHeight="1">
      <c r="A6" s="107" t="s">
        <v>39</v>
      </c>
      <c r="B6" s="103"/>
      <c r="C6" s="104"/>
      <c r="D6" s="104"/>
      <c r="E6" s="103"/>
      <c r="F6" s="114" t="s">
        <v>40</v>
      </c>
      <c r="G6" s="115">
        <v>0</v>
      </c>
      <c r="O6" s="116"/>
    </row>
    <row r="7" spans="1:57" ht="12.9" customHeight="1">
      <c r="A7" s="117" t="s">
        <v>104</v>
      </c>
      <c r="B7" s="118"/>
      <c r="C7" s="119" t="s">
        <v>105</v>
      </c>
      <c r="D7" s="120"/>
      <c r="E7" s="120"/>
      <c r="F7" s="121" t="s">
        <v>41</v>
      </c>
      <c r="G7" s="115">
        <f>IF(G6=0,,ROUND((F30+F32)/G6,1))</f>
        <v>0</v>
      </c>
    </row>
    <row r="8" spans="1:57">
      <c r="A8" s="122" t="s">
        <v>42</v>
      </c>
      <c r="B8" s="105"/>
      <c r="C8" s="317" t="s">
        <v>2090</v>
      </c>
      <c r="D8" s="317"/>
      <c r="E8" s="318"/>
      <c r="F8" s="123" t="s">
        <v>43</v>
      </c>
      <c r="G8" s="124"/>
      <c r="H8" s="125"/>
      <c r="I8" s="126"/>
    </row>
    <row r="9" spans="1:57">
      <c r="A9" s="122" t="s">
        <v>44</v>
      </c>
      <c r="B9" s="105"/>
      <c r="C9" s="317" t="s">
        <v>2090</v>
      </c>
      <c r="D9" s="317"/>
      <c r="E9" s="318"/>
      <c r="F9" s="105"/>
      <c r="G9" s="127"/>
      <c r="H9" s="128"/>
    </row>
    <row r="10" spans="1:57">
      <c r="A10" s="122" t="s">
        <v>45</v>
      </c>
      <c r="B10" s="105"/>
      <c r="C10" s="317" t="s">
        <v>2091</v>
      </c>
      <c r="D10" s="317"/>
      <c r="E10" s="317"/>
      <c r="F10" s="129"/>
      <c r="G10" s="130"/>
      <c r="H10" s="131"/>
    </row>
    <row r="11" spans="1:57" ht="13.5" customHeight="1">
      <c r="A11" s="122" t="s">
        <v>46</v>
      </c>
      <c r="B11" s="105"/>
      <c r="C11" s="317"/>
      <c r="D11" s="317"/>
      <c r="E11" s="317"/>
      <c r="F11" s="132" t="s">
        <v>47</v>
      </c>
      <c r="G11" s="133"/>
      <c r="H11" s="128"/>
      <c r="BA11" s="134"/>
      <c r="BB11" s="134"/>
      <c r="BC11" s="134"/>
      <c r="BD11" s="134"/>
      <c r="BE11" s="134"/>
    </row>
    <row r="12" spans="1:57" ht="12.75" customHeight="1">
      <c r="A12" s="135" t="s">
        <v>48</v>
      </c>
      <c r="B12" s="103"/>
      <c r="C12" s="318" t="s">
        <v>2092</v>
      </c>
      <c r="D12" s="319"/>
      <c r="E12" s="320"/>
      <c r="F12" s="136" t="s">
        <v>49</v>
      </c>
      <c r="G12" s="137"/>
      <c r="H12" s="128"/>
    </row>
    <row r="13" spans="1:57" ht="28.5" customHeight="1" thickBot="1">
      <c r="A13" s="138" t="s">
        <v>50</v>
      </c>
      <c r="B13" s="139"/>
      <c r="C13" s="139"/>
      <c r="D13" s="139"/>
      <c r="E13" s="140"/>
      <c r="F13" s="140"/>
      <c r="G13" s="141"/>
      <c r="H13" s="128"/>
    </row>
    <row r="14" spans="1:57" ht="17.25" customHeight="1" thickBot="1">
      <c r="A14" s="142" t="s">
        <v>51</v>
      </c>
      <c r="B14" s="143"/>
      <c r="C14" s="144"/>
      <c r="D14" s="145" t="s">
        <v>52</v>
      </c>
      <c r="E14" s="146"/>
      <c r="F14" s="146"/>
      <c r="G14" s="144"/>
    </row>
    <row r="15" spans="1:57" ht="15.9" customHeight="1">
      <c r="A15" s="147"/>
      <c r="B15" s="148" t="s">
        <v>53</v>
      </c>
      <c r="C15" s="149">
        <f>'SO 01 8 Rek'!E15</f>
        <v>0</v>
      </c>
      <c r="D15" s="150" t="str">
        <f>'SO 01 8 Rek'!A20</f>
        <v>Ztížené výrobní podmínky</v>
      </c>
      <c r="E15" s="151"/>
      <c r="F15" s="152"/>
      <c r="G15" s="149">
        <f>'SO 01 8 Rek'!I20</f>
        <v>0</v>
      </c>
    </row>
    <row r="16" spans="1:57" ht="15.9" customHeight="1">
      <c r="A16" s="147" t="s">
        <v>54</v>
      </c>
      <c r="B16" s="148" t="s">
        <v>55</v>
      </c>
      <c r="C16" s="149">
        <f>'SO 01 8 Rek'!F15</f>
        <v>0</v>
      </c>
      <c r="D16" s="102" t="str">
        <f>'SO 01 8 Rek'!A21</f>
        <v>Oborová přirážka</v>
      </c>
      <c r="E16" s="153"/>
      <c r="F16" s="154"/>
      <c r="G16" s="149">
        <f>'SO 01 8 Rek'!I21</f>
        <v>0</v>
      </c>
    </row>
    <row r="17" spans="1:7" ht="15.9" customHeight="1">
      <c r="A17" s="147" t="s">
        <v>56</v>
      </c>
      <c r="B17" s="148" t="s">
        <v>57</v>
      </c>
      <c r="C17" s="149">
        <f>'SO 01 8 Rek'!H15</f>
        <v>0</v>
      </c>
      <c r="D17" s="102" t="str">
        <f>'SO 01 8 Rek'!A22</f>
        <v>Přesun stavebních kapacit</v>
      </c>
      <c r="E17" s="153"/>
      <c r="F17" s="154"/>
      <c r="G17" s="149">
        <f>'SO 01 8 Rek'!I22</f>
        <v>0</v>
      </c>
    </row>
    <row r="18" spans="1:7" ht="15.9" customHeight="1">
      <c r="A18" s="155" t="s">
        <v>58</v>
      </c>
      <c r="B18" s="156" t="s">
        <v>59</v>
      </c>
      <c r="C18" s="149">
        <f>'SO 01 8 Rek'!G15</f>
        <v>0</v>
      </c>
      <c r="D18" s="102" t="str">
        <f>'SO 01 8 Rek'!A23</f>
        <v>Mimostaveništní doprava</v>
      </c>
      <c r="E18" s="153"/>
      <c r="F18" s="154"/>
      <c r="G18" s="149">
        <f>'SO 01 8 Rek'!I23</f>
        <v>0</v>
      </c>
    </row>
    <row r="19" spans="1:7" ht="15.9" customHeight="1">
      <c r="A19" s="157" t="s">
        <v>60</v>
      </c>
      <c r="B19" s="148"/>
      <c r="C19" s="149">
        <f>SUM(C15:C18)</f>
        <v>0</v>
      </c>
      <c r="D19" s="102" t="str">
        <f>'SO 01 8 Rek'!A24</f>
        <v>Zařízení staveniště</v>
      </c>
      <c r="E19" s="153"/>
      <c r="F19" s="154"/>
      <c r="G19" s="149">
        <f>'SO 01 8 Rek'!I24</f>
        <v>0</v>
      </c>
    </row>
    <row r="20" spans="1:7" ht="15.9" customHeight="1">
      <c r="A20" s="157"/>
      <c r="B20" s="148"/>
      <c r="C20" s="149"/>
      <c r="D20" s="102" t="str">
        <f>'SO 01 8 Rek'!A25</f>
        <v>Provoz investora</v>
      </c>
      <c r="E20" s="153"/>
      <c r="F20" s="154"/>
      <c r="G20" s="149">
        <f>'SO 01 8 Rek'!I25</f>
        <v>0</v>
      </c>
    </row>
    <row r="21" spans="1:7" ht="15.9" customHeight="1">
      <c r="A21" s="157" t="s">
        <v>30</v>
      </c>
      <c r="B21" s="148"/>
      <c r="C21" s="149">
        <f>'SO 01 8 Rek'!I15</f>
        <v>0</v>
      </c>
      <c r="D21" s="102" t="str">
        <f>'SO 01 8 Rek'!A26</f>
        <v>Kompletační činnost (IČD)</v>
      </c>
      <c r="E21" s="153"/>
      <c r="F21" s="154"/>
      <c r="G21" s="149">
        <f>'SO 01 8 Rek'!I26</f>
        <v>0</v>
      </c>
    </row>
    <row r="22" spans="1:7" ht="15.9" customHeight="1">
      <c r="A22" s="158" t="s">
        <v>61</v>
      </c>
      <c r="B22" s="128"/>
      <c r="C22" s="149">
        <f>C19+C21</f>
        <v>0</v>
      </c>
      <c r="D22" s="102" t="s">
        <v>62</v>
      </c>
      <c r="E22" s="153"/>
      <c r="F22" s="154"/>
      <c r="G22" s="149">
        <f>G23-SUM(G15:G21)</f>
        <v>0</v>
      </c>
    </row>
    <row r="23" spans="1:7" ht="15.9" customHeight="1" thickBot="1">
      <c r="A23" s="315" t="s">
        <v>63</v>
      </c>
      <c r="B23" s="316"/>
      <c r="C23" s="159">
        <f>C22+G23</f>
        <v>0</v>
      </c>
      <c r="D23" s="160" t="s">
        <v>64</v>
      </c>
      <c r="E23" s="161"/>
      <c r="F23" s="162"/>
      <c r="G23" s="149">
        <f>'SO 01 8 Rek'!H28</f>
        <v>0</v>
      </c>
    </row>
    <row r="24" spans="1:7">
      <c r="A24" s="163" t="s">
        <v>65</v>
      </c>
      <c r="B24" s="164"/>
      <c r="C24" s="165"/>
      <c r="D24" s="164" t="s">
        <v>66</v>
      </c>
      <c r="E24" s="164"/>
      <c r="F24" s="166" t="s">
        <v>67</v>
      </c>
      <c r="G24" s="167"/>
    </row>
    <row r="25" spans="1:7">
      <c r="A25" s="158" t="s">
        <v>68</v>
      </c>
      <c r="B25" s="128"/>
      <c r="C25" s="168"/>
      <c r="D25" s="128" t="s">
        <v>68</v>
      </c>
      <c r="F25" s="169" t="s">
        <v>68</v>
      </c>
      <c r="G25" s="170"/>
    </row>
    <row r="26" spans="1:7" ht="37.5" customHeight="1">
      <c r="A26" s="158" t="s">
        <v>69</v>
      </c>
      <c r="B26" s="171"/>
      <c r="C26" s="168"/>
      <c r="D26" s="128" t="s">
        <v>69</v>
      </c>
      <c r="F26" s="169" t="s">
        <v>69</v>
      </c>
      <c r="G26" s="170"/>
    </row>
    <row r="27" spans="1:7">
      <c r="A27" s="158"/>
      <c r="B27" s="172"/>
      <c r="C27" s="168"/>
      <c r="D27" s="128"/>
      <c r="F27" s="169"/>
      <c r="G27" s="170"/>
    </row>
    <row r="28" spans="1:7">
      <c r="A28" s="158" t="s">
        <v>70</v>
      </c>
      <c r="B28" s="128"/>
      <c r="C28" s="168"/>
      <c r="D28" s="169" t="s">
        <v>71</v>
      </c>
      <c r="E28" s="168"/>
      <c r="F28" s="173" t="s">
        <v>71</v>
      </c>
      <c r="G28" s="170"/>
    </row>
    <row r="29" spans="1:7" ht="69" customHeight="1">
      <c r="A29" s="158"/>
      <c r="B29" s="128"/>
      <c r="C29" s="174"/>
      <c r="D29" s="175"/>
      <c r="E29" s="174"/>
      <c r="F29" s="128"/>
      <c r="G29" s="170"/>
    </row>
    <row r="30" spans="1:7">
      <c r="A30" s="176" t="s">
        <v>12</v>
      </c>
      <c r="B30" s="177"/>
      <c r="C30" s="178">
        <v>21</v>
      </c>
      <c r="D30" s="177" t="s">
        <v>72</v>
      </c>
      <c r="E30" s="179"/>
      <c r="F30" s="310">
        <f>C23-F32</f>
        <v>0</v>
      </c>
      <c r="G30" s="311"/>
    </row>
    <row r="31" spans="1:7">
      <c r="A31" s="176" t="s">
        <v>73</v>
      </c>
      <c r="B31" s="177"/>
      <c r="C31" s="178">
        <f>C30</f>
        <v>21</v>
      </c>
      <c r="D31" s="177" t="s">
        <v>74</v>
      </c>
      <c r="E31" s="179"/>
      <c r="F31" s="310">
        <f>ROUND(PRODUCT(F30,C31/100),0)</f>
        <v>0</v>
      </c>
      <c r="G31" s="311"/>
    </row>
    <row r="32" spans="1:7">
      <c r="A32" s="176" t="s">
        <v>12</v>
      </c>
      <c r="B32" s="177"/>
      <c r="C32" s="178">
        <v>0</v>
      </c>
      <c r="D32" s="177" t="s">
        <v>74</v>
      </c>
      <c r="E32" s="179"/>
      <c r="F32" s="310">
        <v>0</v>
      </c>
      <c r="G32" s="311"/>
    </row>
    <row r="33" spans="1:8">
      <c r="A33" s="176" t="s">
        <v>73</v>
      </c>
      <c r="B33" s="180"/>
      <c r="C33" s="181">
        <f>C32</f>
        <v>0</v>
      </c>
      <c r="D33" s="177" t="s">
        <v>74</v>
      </c>
      <c r="E33" s="154"/>
      <c r="F33" s="310">
        <f>ROUND(PRODUCT(F32,C33/100),0)</f>
        <v>0</v>
      </c>
      <c r="G33" s="311"/>
    </row>
    <row r="34" spans="1:8" s="185" customFormat="1" ht="19.5" customHeight="1" thickBot="1">
      <c r="A34" s="182" t="s">
        <v>75</v>
      </c>
      <c r="B34" s="183"/>
      <c r="C34" s="183"/>
      <c r="D34" s="183"/>
      <c r="E34" s="184"/>
      <c r="F34" s="312">
        <f>ROUND(SUM(F30:F33),0)</f>
        <v>0</v>
      </c>
      <c r="G34" s="313"/>
    </row>
    <row r="36" spans="1:8">
      <c r="A36" s="2" t="s">
        <v>76</v>
      </c>
      <c r="B36" s="2"/>
      <c r="C36" s="2"/>
      <c r="D36" s="2"/>
      <c r="E36" s="2"/>
      <c r="F36" s="2"/>
      <c r="G36" s="2"/>
      <c r="H36" s="1" t="s">
        <v>2</v>
      </c>
    </row>
    <row r="37" spans="1:8" ht="14.25" customHeight="1">
      <c r="A37" s="2"/>
      <c r="B37" s="314"/>
      <c r="C37" s="314"/>
      <c r="D37" s="314"/>
      <c r="E37" s="314"/>
      <c r="F37" s="314"/>
      <c r="G37" s="314"/>
      <c r="H37" s="1" t="s">
        <v>2</v>
      </c>
    </row>
    <row r="38" spans="1:8" ht="12.75" customHeight="1">
      <c r="A38" s="186"/>
      <c r="B38" s="314"/>
      <c r="C38" s="314"/>
      <c r="D38" s="314"/>
      <c r="E38" s="314"/>
      <c r="F38" s="314"/>
      <c r="G38" s="314"/>
      <c r="H38" s="1" t="s">
        <v>2</v>
      </c>
    </row>
    <row r="39" spans="1:8">
      <c r="A39" s="186"/>
      <c r="B39" s="314"/>
      <c r="C39" s="314"/>
      <c r="D39" s="314"/>
      <c r="E39" s="314"/>
      <c r="F39" s="314"/>
      <c r="G39" s="314"/>
      <c r="H39" s="1" t="s">
        <v>2</v>
      </c>
    </row>
    <row r="40" spans="1:8">
      <c r="A40" s="186"/>
      <c r="B40" s="314"/>
      <c r="C40" s="314"/>
      <c r="D40" s="314"/>
      <c r="E40" s="314"/>
      <c r="F40" s="314"/>
      <c r="G40" s="314"/>
      <c r="H40" s="1" t="s">
        <v>2</v>
      </c>
    </row>
    <row r="41" spans="1:8">
      <c r="A41" s="186"/>
      <c r="B41" s="314"/>
      <c r="C41" s="314"/>
      <c r="D41" s="314"/>
      <c r="E41" s="314"/>
      <c r="F41" s="314"/>
      <c r="G41" s="314"/>
      <c r="H41" s="1" t="s">
        <v>2</v>
      </c>
    </row>
    <row r="42" spans="1:8">
      <c r="A42" s="186"/>
      <c r="B42" s="314"/>
      <c r="C42" s="314"/>
      <c r="D42" s="314"/>
      <c r="E42" s="314"/>
      <c r="F42" s="314"/>
      <c r="G42" s="314"/>
      <c r="H42" s="1" t="s">
        <v>2</v>
      </c>
    </row>
    <row r="43" spans="1:8">
      <c r="A43" s="186"/>
      <c r="B43" s="314"/>
      <c r="C43" s="314"/>
      <c r="D43" s="314"/>
      <c r="E43" s="314"/>
      <c r="F43" s="314"/>
      <c r="G43" s="314"/>
      <c r="H43" s="1" t="s">
        <v>2</v>
      </c>
    </row>
    <row r="44" spans="1:8" ht="12.75" customHeight="1">
      <c r="A44" s="186"/>
      <c r="B44" s="314"/>
      <c r="C44" s="314"/>
      <c r="D44" s="314"/>
      <c r="E44" s="314"/>
      <c r="F44" s="314"/>
      <c r="G44" s="314"/>
      <c r="H44" s="1" t="s">
        <v>2</v>
      </c>
    </row>
    <row r="45" spans="1:8" ht="12.75" customHeight="1">
      <c r="A45" s="186"/>
      <c r="B45" s="314"/>
      <c r="C45" s="314"/>
      <c r="D45" s="314"/>
      <c r="E45" s="314"/>
      <c r="F45" s="314"/>
      <c r="G45" s="314"/>
      <c r="H45" s="1" t="s">
        <v>2</v>
      </c>
    </row>
    <row r="46" spans="1:8">
      <c r="B46" s="309"/>
      <c r="C46" s="309"/>
      <c r="D46" s="309"/>
      <c r="E46" s="309"/>
      <c r="F46" s="309"/>
      <c r="G46" s="309"/>
    </row>
    <row r="47" spans="1:8">
      <c r="B47" s="309"/>
      <c r="C47" s="309"/>
      <c r="D47" s="309"/>
      <c r="E47" s="309"/>
      <c r="F47" s="309"/>
      <c r="G47" s="309"/>
    </row>
    <row r="48" spans="1:8">
      <c r="B48" s="309"/>
      <c r="C48" s="309"/>
      <c r="D48" s="309"/>
      <c r="E48" s="309"/>
      <c r="F48" s="309"/>
      <c r="G48" s="309"/>
    </row>
    <row r="49" spans="2:7">
      <c r="B49" s="309"/>
      <c r="C49" s="309"/>
      <c r="D49" s="309"/>
      <c r="E49" s="309"/>
      <c r="F49" s="309"/>
      <c r="G49" s="309"/>
    </row>
    <row r="50" spans="2:7">
      <c r="B50" s="309"/>
      <c r="C50" s="309"/>
      <c r="D50" s="309"/>
      <c r="E50" s="309"/>
      <c r="F50" s="309"/>
      <c r="G50" s="309"/>
    </row>
    <row r="51" spans="2:7">
      <c r="B51" s="309"/>
      <c r="C51" s="309"/>
      <c r="D51" s="309"/>
      <c r="E51" s="309"/>
      <c r="F51" s="309"/>
      <c r="G51" s="309"/>
    </row>
  </sheetData>
  <mergeCells count="18">
    <mergeCell ref="A23:B23"/>
    <mergeCell ref="C8:E8"/>
    <mergeCell ref="C9:E9"/>
    <mergeCell ref="C10:E10"/>
    <mergeCell ref="C11:E11"/>
    <mergeCell ref="C12:E12"/>
    <mergeCell ref="B51:G51"/>
    <mergeCell ref="F30:G30"/>
    <mergeCell ref="F31:G31"/>
    <mergeCell ref="F32:G32"/>
    <mergeCell ref="F33:G33"/>
    <mergeCell ref="F34:G34"/>
    <mergeCell ref="B37:G45"/>
    <mergeCell ref="B46:G46"/>
    <mergeCell ref="B47:G47"/>
    <mergeCell ref="B48:G48"/>
    <mergeCell ref="B49:G49"/>
    <mergeCell ref="B50:G50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>
  <sheetPr codeName="List38"/>
  <dimension ref="A1:BE79"/>
  <sheetViews>
    <sheetView workbookViewId="0">
      <selection activeCell="I31" sqref="I31"/>
    </sheetView>
  </sheetViews>
  <sheetFormatPr defaultColWidth="9.109375" defaultRowHeight="13.2"/>
  <cols>
    <col min="1" max="1" width="5.88671875" style="1" customWidth="1"/>
    <col min="2" max="2" width="6.109375" style="1" customWidth="1"/>
    <col min="3" max="3" width="11.44140625" style="1" customWidth="1"/>
    <col min="4" max="4" width="15.88671875" style="1" customWidth="1"/>
    <col min="5" max="5" width="11.33203125" style="1" customWidth="1"/>
    <col min="6" max="6" width="10.88671875" style="1" customWidth="1"/>
    <col min="7" max="7" width="11" style="1" customWidth="1"/>
    <col min="8" max="8" width="11.109375" style="1" customWidth="1"/>
    <col min="9" max="9" width="10.6640625" style="1" customWidth="1"/>
    <col min="10" max="16384" width="9.109375" style="1"/>
  </cols>
  <sheetData>
    <row r="1" spans="1:9" ht="13.8" thickTop="1">
      <c r="A1" s="321" t="s">
        <v>3</v>
      </c>
      <c r="B1" s="322"/>
      <c r="C1" s="187" t="s">
        <v>106</v>
      </c>
      <c r="D1" s="188"/>
      <c r="E1" s="189"/>
      <c r="F1" s="188"/>
      <c r="G1" s="190" t="s">
        <v>77</v>
      </c>
      <c r="H1" s="191">
        <v>8</v>
      </c>
      <c r="I1" s="192"/>
    </row>
    <row r="2" spans="1:9" ht="13.8" thickBot="1">
      <c r="A2" s="323" t="s">
        <v>78</v>
      </c>
      <c r="B2" s="324"/>
      <c r="C2" s="193" t="s">
        <v>108</v>
      </c>
      <c r="D2" s="194"/>
      <c r="E2" s="195"/>
      <c r="F2" s="194"/>
      <c r="G2" s="325" t="s">
        <v>2089</v>
      </c>
      <c r="H2" s="326"/>
      <c r="I2" s="327"/>
    </row>
    <row r="3" spans="1:9" ht="13.8" thickTop="1">
      <c r="F3" s="128"/>
    </row>
    <row r="4" spans="1:9" ht="19.5" customHeight="1">
      <c r="A4" s="196" t="s">
        <v>79</v>
      </c>
      <c r="B4" s="197"/>
      <c r="C4" s="197"/>
      <c r="D4" s="197"/>
      <c r="E4" s="198"/>
      <c r="F4" s="197"/>
      <c r="G4" s="197"/>
      <c r="H4" s="197"/>
      <c r="I4" s="197"/>
    </row>
    <row r="5" spans="1:9" ht="13.8" thickBot="1"/>
    <row r="6" spans="1:9" s="128" customFormat="1" ht="13.8" thickBot="1">
      <c r="A6" s="199"/>
      <c r="B6" s="200" t="s">
        <v>80</v>
      </c>
      <c r="C6" s="200"/>
      <c r="D6" s="201"/>
      <c r="E6" s="202" t="s">
        <v>26</v>
      </c>
      <c r="F6" s="203" t="s">
        <v>27</v>
      </c>
      <c r="G6" s="203" t="s">
        <v>28</v>
      </c>
      <c r="H6" s="203" t="s">
        <v>29</v>
      </c>
      <c r="I6" s="204" t="s">
        <v>30</v>
      </c>
    </row>
    <row r="7" spans="1:9" s="128" customFormat="1">
      <c r="A7" s="292" t="str">
        <f>'SO 01 8 Pol'!B7</f>
        <v>1</v>
      </c>
      <c r="B7" s="62" t="str">
        <f>'SO 01 8 Pol'!C7</f>
        <v>Zemní práce</v>
      </c>
      <c r="D7" s="205"/>
      <c r="E7" s="293">
        <f>'SO 01 8 Pol'!BA24</f>
        <v>0</v>
      </c>
      <c r="F7" s="294">
        <f>'SO 01 8 Pol'!BB24</f>
        <v>0</v>
      </c>
      <c r="G7" s="294">
        <f>'SO 01 8 Pol'!BC24</f>
        <v>0</v>
      </c>
      <c r="H7" s="294">
        <f>'SO 01 8 Pol'!BD24</f>
        <v>0</v>
      </c>
      <c r="I7" s="295">
        <f>'SO 01 8 Pol'!BE24</f>
        <v>0</v>
      </c>
    </row>
    <row r="8" spans="1:9" s="128" customFormat="1">
      <c r="A8" s="292" t="str">
        <f>'SO 01 8 Pol'!B25</f>
        <v>5</v>
      </c>
      <c r="B8" s="62" t="str">
        <f>'SO 01 8 Pol'!C25</f>
        <v>Komunikace</v>
      </c>
      <c r="D8" s="205"/>
      <c r="E8" s="293">
        <f>'SO 01 8 Pol'!BA65</f>
        <v>0</v>
      </c>
      <c r="F8" s="294">
        <f>'SO 01 8 Pol'!BB65</f>
        <v>0</v>
      </c>
      <c r="G8" s="294">
        <f>'SO 01 8 Pol'!BC65</f>
        <v>0</v>
      </c>
      <c r="H8" s="294">
        <f>'SO 01 8 Pol'!BD65</f>
        <v>0</v>
      </c>
      <c r="I8" s="295">
        <f>'SO 01 8 Pol'!BE65</f>
        <v>0</v>
      </c>
    </row>
    <row r="9" spans="1:9" s="128" customFormat="1">
      <c r="A9" s="292" t="str">
        <f>'SO 01 8 Pol'!B66</f>
        <v>91</v>
      </c>
      <c r="B9" s="62" t="str">
        <f>'SO 01 8 Pol'!C66</f>
        <v>Doplňující práce na komunikaci</v>
      </c>
      <c r="D9" s="205"/>
      <c r="E9" s="293">
        <f>'SO 01 8 Pol'!BA86</f>
        <v>0</v>
      </c>
      <c r="F9" s="294">
        <f>'SO 01 8 Pol'!BB86</f>
        <v>0</v>
      </c>
      <c r="G9" s="294">
        <f>'SO 01 8 Pol'!BC86</f>
        <v>0</v>
      </c>
      <c r="H9" s="294">
        <f>'SO 01 8 Pol'!BD86</f>
        <v>0</v>
      </c>
      <c r="I9" s="295">
        <f>'SO 01 8 Pol'!BE86</f>
        <v>0</v>
      </c>
    </row>
    <row r="10" spans="1:9" s="128" customFormat="1">
      <c r="A10" s="292" t="str">
        <f>'SO 01 8 Pol'!B87</f>
        <v>95</v>
      </c>
      <c r="B10" s="62" t="str">
        <f>'SO 01 8 Pol'!C87</f>
        <v>Dokončovací konstrukce na pozemních stavbách</v>
      </c>
      <c r="D10" s="205"/>
      <c r="E10" s="293">
        <f>'SO 01 8 Pol'!BA106</f>
        <v>0</v>
      </c>
      <c r="F10" s="294">
        <f>'SO 01 8 Pol'!BB106</f>
        <v>0</v>
      </c>
      <c r="G10" s="294">
        <f>'SO 01 8 Pol'!BC106</f>
        <v>0</v>
      </c>
      <c r="H10" s="294">
        <f>'SO 01 8 Pol'!BD106</f>
        <v>0</v>
      </c>
      <c r="I10" s="295">
        <f>'SO 01 8 Pol'!BE106</f>
        <v>0</v>
      </c>
    </row>
    <row r="11" spans="1:9" s="128" customFormat="1">
      <c r="A11" s="292" t="str">
        <f>'SO 01 8 Pol'!B107</f>
        <v>96</v>
      </c>
      <c r="B11" s="62" t="str">
        <f>'SO 01 8 Pol'!C107</f>
        <v>Bourání konstrukcí</v>
      </c>
      <c r="D11" s="205"/>
      <c r="E11" s="293">
        <f>'SO 01 8 Pol'!BA111</f>
        <v>0</v>
      </c>
      <c r="F11" s="294">
        <f>'SO 01 8 Pol'!BB111</f>
        <v>0</v>
      </c>
      <c r="G11" s="294">
        <f>'SO 01 8 Pol'!BC111</f>
        <v>0</v>
      </c>
      <c r="H11" s="294">
        <f>'SO 01 8 Pol'!BD111</f>
        <v>0</v>
      </c>
      <c r="I11" s="295">
        <f>'SO 01 8 Pol'!BE111</f>
        <v>0</v>
      </c>
    </row>
    <row r="12" spans="1:9" s="128" customFormat="1">
      <c r="A12" s="292" t="str">
        <f>'SO 01 8 Pol'!B112</f>
        <v>99</v>
      </c>
      <c r="B12" s="62" t="str">
        <f>'SO 01 8 Pol'!C112</f>
        <v>Staveništní přesun hmot</v>
      </c>
      <c r="D12" s="205"/>
      <c r="E12" s="293">
        <f>'SO 01 8 Pol'!BA114</f>
        <v>0</v>
      </c>
      <c r="F12" s="294">
        <f>'SO 01 8 Pol'!BB114</f>
        <v>0</v>
      </c>
      <c r="G12" s="294">
        <f>'SO 01 8 Pol'!BC114</f>
        <v>0</v>
      </c>
      <c r="H12" s="294">
        <f>'SO 01 8 Pol'!BD114</f>
        <v>0</v>
      </c>
      <c r="I12" s="295">
        <f>'SO 01 8 Pol'!BE114</f>
        <v>0</v>
      </c>
    </row>
    <row r="13" spans="1:9" s="128" customFormat="1">
      <c r="A13" s="292" t="str">
        <f>'SO 01 8 Pol'!B115</f>
        <v>767</v>
      </c>
      <c r="B13" s="62" t="str">
        <f>'SO 01 8 Pol'!C115</f>
        <v>Konstrukce zámečnické</v>
      </c>
      <c r="D13" s="205"/>
      <c r="E13" s="293">
        <f>'SO 01 8 Pol'!BA122</f>
        <v>0</v>
      </c>
      <c r="F13" s="294">
        <f>'SO 01 8 Pol'!BB122</f>
        <v>0</v>
      </c>
      <c r="G13" s="294">
        <f>'SO 01 8 Pol'!BC122</f>
        <v>0</v>
      </c>
      <c r="H13" s="294">
        <f>'SO 01 8 Pol'!BD122</f>
        <v>0</v>
      </c>
      <c r="I13" s="295">
        <f>'SO 01 8 Pol'!BE122</f>
        <v>0</v>
      </c>
    </row>
    <row r="14" spans="1:9" s="128" customFormat="1" ht="13.8" thickBot="1">
      <c r="A14" s="292" t="str">
        <f>'SO 01 8 Pol'!B123</f>
        <v>D96</v>
      </c>
      <c r="B14" s="62" t="str">
        <f>'SO 01 8 Pol'!C123</f>
        <v>Přesuny suti a vybouraných hmot</v>
      </c>
      <c r="D14" s="205"/>
      <c r="E14" s="293">
        <f>'SO 01 8 Pol'!BA131</f>
        <v>0</v>
      </c>
      <c r="F14" s="294">
        <f>'SO 01 8 Pol'!BB131</f>
        <v>0</v>
      </c>
      <c r="G14" s="294">
        <f>'SO 01 8 Pol'!BC131</f>
        <v>0</v>
      </c>
      <c r="H14" s="294">
        <f>'SO 01 8 Pol'!BD131</f>
        <v>0</v>
      </c>
      <c r="I14" s="295">
        <f>'SO 01 8 Pol'!BE131</f>
        <v>0</v>
      </c>
    </row>
    <row r="15" spans="1:9" s="14" customFormat="1" ht="13.8" thickBot="1">
      <c r="A15" s="206"/>
      <c r="B15" s="207" t="s">
        <v>81</v>
      </c>
      <c r="C15" s="207"/>
      <c r="D15" s="208"/>
      <c r="E15" s="209">
        <f>SUM(E7:E14)</f>
        <v>0</v>
      </c>
      <c r="F15" s="210">
        <f>SUM(F7:F14)</f>
        <v>0</v>
      </c>
      <c r="G15" s="210">
        <f>SUM(G7:G14)</f>
        <v>0</v>
      </c>
      <c r="H15" s="210">
        <f>SUM(H7:H14)</f>
        <v>0</v>
      </c>
      <c r="I15" s="211">
        <f>SUM(I7:I14)</f>
        <v>0</v>
      </c>
    </row>
    <row r="16" spans="1:9">
      <c r="A16" s="128"/>
      <c r="B16" s="128"/>
      <c r="C16" s="128"/>
      <c r="D16" s="128"/>
      <c r="E16" s="128"/>
      <c r="F16" s="128"/>
      <c r="G16" s="128"/>
      <c r="H16" s="128"/>
      <c r="I16" s="128"/>
    </row>
    <row r="17" spans="1:57" ht="19.5" customHeight="1">
      <c r="A17" s="197" t="s">
        <v>82</v>
      </c>
      <c r="B17" s="197"/>
      <c r="C17" s="197"/>
      <c r="D17" s="197"/>
      <c r="E17" s="197"/>
      <c r="F17" s="197"/>
      <c r="G17" s="212"/>
      <c r="H17" s="197"/>
      <c r="I17" s="197"/>
      <c r="BA17" s="134"/>
      <c r="BB17" s="134"/>
      <c r="BC17" s="134"/>
      <c r="BD17" s="134"/>
      <c r="BE17" s="134"/>
    </row>
    <row r="18" spans="1:57" ht="13.8" thickBot="1"/>
    <row r="19" spans="1:57">
      <c r="A19" s="163" t="s">
        <v>83</v>
      </c>
      <c r="B19" s="164"/>
      <c r="C19" s="164"/>
      <c r="D19" s="213"/>
      <c r="E19" s="214" t="s">
        <v>84</v>
      </c>
      <c r="F19" s="215" t="s">
        <v>13</v>
      </c>
      <c r="G19" s="216" t="s">
        <v>85</v>
      </c>
      <c r="H19" s="217"/>
      <c r="I19" s="218" t="s">
        <v>84</v>
      </c>
    </row>
    <row r="20" spans="1:57">
      <c r="A20" s="157" t="s">
        <v>144</v>
      </c>
      <c r="B20" s="148"/>
      <c r="C20" s="148"/>
      <c r="D20" s="219"/>
      <c r="E20" s="220">
        <v>0</v>
      </c>
      <c r="F20" s="221">
        <v>0</v>
      </c>
      <c r="G20" s="222">
        <v>0</v>
      </c>
      <c r="H20" s="223"/>
      <c r="I20" s="224">
        <f t="shared" ref="I20:I27" si="0">E20+F20*G20/100</f>
        <v>0</v>
      </c>
      <c r="BA20" s="1">
        <v>0</v>
      </c>
    </row>
    <row r="21" spans="1:57">
      <c r="A21" s="157" t="s">
        <v>145</v>
      </c>
      <c r="B21" s="148"/>
      <c r="C21" s="148"/>
      <c r="D21" s="219"/>
      <c r="E21" s="220">
        <v>0</v>
      </c>
      <c r="F21" s="221">
        <v>0</v>
      </c>
      <c r="G21" s="222">
        <v>0</v>
      </c>
      <c r="H21" s="223"/>
      <c r="I21" s="224">
        <f t="shared" si="0"/>
        <v>0</v>
      </c>
      <c r="BA21" s="1">
        <v>0</v>
      </c>
    </row>
    <row r="22" spans="1:57">
      <c r="A22" s="157" t="s">
        <v>146</v>
      </c>
      <c r="B22" s="148"/>
      <c r="C22" s="148"/>
      <c r="D22" s="219"/>
      <c r="E22" s="220">
        <v>0</v>
      </c>
      <c r="F22" s="221">
        <v>0</v>
      </c>
      <c r="G22" s="222">
        <v>0</v>
      </c>
      <c r="H22" s="223"/>
      <c r="I22" s="224">
        <f t="shared" si="0"/>
        <v>0</v>
      </c>
      <c r="BA22" s="1">
        <v>0</v>
      </c>
    </row>
    <row r="23" spans="1:57">
      <c r="A23" s="157" t="s">
        <v>147</v>
      </c>
      <c r="B23" s="148"/>
      <c r="C23" s="148"/>
      <c r="D23" s="219"/>
      <c r="E23" s="220">
        <v>0</v>
      </c>
      <c r="F23" s="221">
        <v>0</v>
      </c>
      <c r="G23" s="222">
        <v>0</v>
      </c>
      <c r="H23" s="223"/>
      <c r="I23" s="224">
        <f t="shared" si="0"/>
        <v>0</v>
      </c>
      <c r="BA23" s="1">
        <v>0</v>
      </c>
    </row>
    <row r="24" spans="1:57">
      <c r="A24" s="157" t="s">
        <v>148</v>
      </c>
      <c r="B24" s="148"/>
      <c r="C24" s="148"/>
      <c r="D24" s="219"/>
      <c r="E24" s="220">
        <v>0</v>
      </c>
      <c r="F24" s="221">
        <v>2.5</v>
      </c>
      <c r="G24" s="222">
        <v>0</v>
      </c>
      <c r="H24" s="223"/>
      <c r="I24" s="224">
        <f t="shared" si="0"/>
        <v>0</v>
      </c>
      <c r="BA24" s="1">
        <v>1</v>
      </c>
    </row>
    <row r="25" spans="1:57">
      <c r="A25" s="157" t="s">
        <v>149</v>
      </c>
      <c r="B25" s="148"/>
      <c r="C25" s="148"/>
      <c r="D25" s="219"/>
      <c r="E25" s="220">
        <v>0</v>
      </c>
      <c r="F25" s="221">
        <v>0</v>
      </c>
      <c r="G25" s="222">
        <v>0</v>
      </c>
      <c r="H25" s="223"/>
      <c r="I25" s="224">
        <f t="shared" si="0"/>
        <v>0</v>
      </c>
      <c r="BA25" s="1">
        <v>1</v>
      </c>
    </row>
    <row r="26" spans="1:57">
      <c r="A26" s="157" t="s">
        <v>150</v>
      </c>
      <c r="B26" s="148"/>
      <c r="C26" s="148"/>
      <c r="D26" s="219"/>
      <c r="E26" s="220">
        <v>0</v>
      </c>
      <c r="F26" s="221">
        <v>1.1000000000000001</v>
      </c>
      <c r="G26" s="222">
        <v>0</v>
      </c>
      <c r="H26" s="223"/>
      <c r="I26" s="224">
        <f t="shared" si="0"/>
        <v>0</v>
      </c>
      <c r="BA26" s="1">
        <v>2</v>
      </c>
    </row>
    <row r="27" spans="1:57">
      <c r="A27" s="157" t="s">
        <v>151</v>
      </c>
      <c r="B27" s="148"/>
      <c r="C27" s="148"/>
      <c r="D27" s="219"/>
      <c r="E27" s="220">
        <v>0</v>
      </c>
      <c r="F27" s="221">
        <v>0</v>
      </c>
      <c r="G27" s="222">
        <v>0</v>
      </c>
      <c r="H27" s="223"/>
      <c r="I27" s="224">
        <f t="shared" si="0"/>
        <v>0</v>
      </c>
      <c r="BA27" s="1">
        <v>2</v>
      </c>
    </row>
    <row r="28" spans="1:57" ht="13.8" thickBot="1">
      <c r="A28" s="225"/>
      <c r="B28" s="226" t="s">
        <v>86</v>
      </c>
      <c r="C28" s="227"/>
      <c r="D28" s="228"/>
      <c r="E28" s="229"/>
      <c r="F28" s="230"/>
      <c r="G28" s="230"/>
      <c r="H28" s="328">
        <f>SUM(I20:I27)</f>
        <v>0</v>
      </c>
      <c r="I28" s="329"/>
    </row>
    <row r="30" spans="1:57">
      <c r="B30" s="14"/>
      <c r="F30" s="231"/>
      <c r="G30" s="232"/>
      <c r="H30" s="232"/>
      <c r="I30" s="46"/>
    </row>
    <row r="31" spans="1:57">
      <c r="F31" s="231"/>
      <c r="G31" s="232"/>
      <c r="H31" s="232"/>
      <c r="I31" s="46"/>
    </row>
    <row r="32" spans="1:57">
      <c r="F32" s="231"/>
      <c r="G32" s="232"/>
      <c r="H32" s="232"/>
      <c r="I32" s="46"/>
    </row>
    <row r="33" spans="6:9">
      <c r="F33" s="231"/>
      <c r="G33" s="232"/>
      <c r="H33" s="232"/>
      <c r="I33" s="46"/>
    </row>
    <row r="34" spans="6:9">
      <c r="F34" s="231"/>
      <c r="G34" s="232"/>
      <c r="H34" s="232"/>
      <c r="I34" s="46"/>
    </row>
    <row r="35" spans="6:9">
      <c r="F35" s="231"/>
      <c r="G35" s="232"/>
      <c r="H35" s="232"/>
      <c r="I35" s="46"/>
    </row>
    <row r="36" spans="6:9">
      <c r="F36" s="231"/>
      <c r="G36" s="232"/>
      <c r="H36" s="232"/>
      <c r="I36" s="46"/>
    </row>
    <row r="37" spans="6:9">
      <c r="F37" s="231"/>
      <c r="G37" s="232"/>
      <c r="H37" s="232"/>
      <c r="I37" s="46"/>
    </row>
    <row r="38" spans="6:9">
      <c r="F38" s="231"/>
      <c r="G38" s="232"/>
      <c r="H38" s="232"/>
      <c r="I38" s="46"/>
    </row>
    <row r="39" spans="6:9">
      <c r="F39" s="231"/>
      <c r="G39" s="232"/>
      <c r="H39" s="232"/>
      <c r="I39" s="46"/>
    </row>
    <row r="40" spans="6:9">
      <c r="F40" s="231"/>
      <c r="G40" s="232"/>
      <c r="H40" s="232"/>
      <c r="I40" s="46"/>
    </row>
    <row r="41" spans="6:9">
      <c r="F41" s="231"/>
      <c r="G41" s="232"/>
      <c r="H41" s="232"/>
      <c r="I41" s="46"/>
    </row>
    <row r="42" spans="6:9">
      <c r="F42" s="231"/>
      <c r="G42" s="232"/>
      <c r="H42" s="232"/>
      <c r="I42" s="46"/>
    </row>
    <row r="43" spans="6:9">
      <c r="F43" s="231"/>
      <c r="G43" s="232"/>
      <c r="H43" s="232"/>
      <c r="I43" s="46"/>
    </row>
    <row r="44" spans="6:9">
      <c r="F44" s="231"/>
      <c r="G44" s="232"/>
      <c r="H44" s="232"/>
      <c r="I44" s="46"/>
    </row>
    <row r="45" spans="6:9">
      <c r="F45" s="231"/>
      <c r="G45" s="232"/>
      <c r="H45" s="232"/>
      <c r="I45" s="46"/>
    </row>
    <row r="46" spans="6:9">
      <c r="F46" s="231"/>
      <c r="G46" s="232"/>
      <c r="H46" s="232"/>
      <c r="I46" s="46"/>
    </row>
    <row r="47" spans="6:9">
      <c r="F47" s="231"/>
      <c r="G47" s="232"/>
      <c r="H47" s="232"/>
      <c r="I47" s="46"/>
    </row>
    <row r="48" spans="6:9">
      <c r="F48" s="231"/>
      <c r="G48" s="232"/>
      <c r="H48" s="232"/>
      <c r="I48" s="46"/>
    </row>
    <row r="49" spans="6:9">
      <c r="F49" s="231"/>
      <c r="G49" s="232"/>
      <c r="H49" s="232"/>
      <c r="I49" s="46"/>
    </row>
    <row r="50" spans="6:9">
      <c r="F50" s="231"/>
      <c r="G50" s="232"/>
      <c r="H50" s="232"/>
      <c r="I50" s="46"/>
    </row>
    <row r="51" spans="6:9">
      <c r="F51" s="231"/>
      <c r="G51" s="232"/>
      <c r="H51" s="232"/>
      <c r="I51" s="46"/>
    </row>
    <row r="52" spans="6:9">
      <c r="F52" s="231"/>
      <c r="G52" s="232"/>
      <c r="H52" s="232"/>
      <c r="I52" s="46"/>
    </row>
    <row r="53" spans="6:9">
      <c r="F53" s="231"/>
      <c r="G53" s="232"/>
      <c r="H53" s="232"/>
      <c r="I53" s="46"/>
    </row>
    <row r="54" spans="6:9">
      <c r="F54" s="231"/>
      <c r="G54" s="232"/>
      <c r="H54" s="232"/>
      <c r="I54" s="46"/>
    </row>
    <row r="55" spans="6:9">
      <c r="F55" s="231"/>
      <c r="G55" s="232"/>
      <c r="H55" s="232"/>
      <c r="I55" s="46"/>
    </row>
    <row r="56" spans="6:9">
      <c r="F56" s="231"/>
      <c r="G56" s="232"/>
      <c r="H56" s="232"/>
      <c r="I56" s="46"/>
    </row>
    <row r="57" spans="6:9">
      <c r="F57" s="231"/>
      <c r="G57" s="232"/>
      <c r="H57" s="232"/>
      <c r="I57" s="46"/>
    </row>
    <row r="58" spans="6:9">
      <c r="F58" s="231"/>
      <c r="G58" s="232"/>
      <c r="H58" s="232"/>
      <c r="I58" s="46"/>
    </row>
    <row r="59" spans="6:9">
      <c r="F59" s="231"/>
      <c r="G59" s="232"/>
      <c r="H59" s="232"/>
      <c r="I59" s="46"/>
    </row>
    <row r="60" spans="6:9">
      <c r="F60" s="231"/>
      <c r="G60" s="232"/>
      <c r="H60" s="232"/>
      <c r="I60" s="46"/>
    </row>
    <row r="61" spans="6:9">
      <c r="F61" s="231"/>
      <c r="G61" s="232"/>
      <c r="H61" s="232"/>
      <c r="I61" s="46"/>
    </row>
    <row r="62" spans="6:9">
      <c r="F62" s="231"/>
      <c r="G62" s="232"/>
      <c r="H62" s="232"/>
      <c r="I62" s="46"/>
    </row>
    <row r="63" spans="6:9">
      <c r="F63" s="231"/>
      <c r="G63" s="232"/>
      <c r="H63" s="232"/>
      <c r="I63" s="46"/>
    </row>
    <row r="64" spans="6:9">
      <c r="F64" s="231"/>
      <c r="G64" s="232"/>
      <c r="H64" s="232"/>
      <c r="I64" s="46"/>
    </row>
    <row r="65" spans="6:9">
      <c r="F65" s="231"/>
      <c r="G65" s="232"/>
      <c r="H65" s="232"/>
      <c r="I65" s="46"/>
    </row>
    <row r="66" spans="6:9">
      <c r="F66" s="231"/>
      <c r="G66" s="232"/>
      <c r="H66" s="232"/>
      <c r="I66" s="46"/>
    </row>
    <row r="67" spans="6:9">
      <c r="F67" s="231"/>
      <c r="G67" s="232"/>
      <c r="H67" s="232"/>
      <c r="I67" s="46"/>
    </row>
    <row r="68" spans="6:9">
      <c r="F68" s="231"/>
      <c r="G68" s="232"/>
      <c r="H68" s="232"/>
      <c r="I68" s="46"/>
    </row>
    <row r="69" spans="6:9">
      <c r="F69" s="231"/>
      <c r="G69" s="232"/>
      <c r="H69" s="232"/>
      <c r="I69" s="46"/>
    </row>
    <row r="70" spans="6:9">
      <c r="F70" s="231"/>
      <c r="G70" s="232"/>
      <c r="H70" s="232"/>
      <c r="I70" s="46"/>
    </row>
    <row r="71" spans="6:9">
      <c r="F71" s="231"/>
      <c r="G71" s="232"/>
      <c r="H71" s="232"/>
      <c r="I71" s="46"/>
    </row>
    <row r="72" spans="6:9">
      <c r="F72" s="231"/>
      <c r="G72" s="232"/>
      <c r="H72" s="232"/>
      <c r="I72" s="46"/>
    </row>
    <row r="73" spans="6:9">
      <c r="F73" s="231"/>
      <c r="G73" s="232"/>
      <c r="H73" s="232"/>
      <c r="I73" s="46"/>
    </row>
    <row r="74" spans="6:9">
      <c r="F74" s="231"/>
      <c r="G74" s="232"/>
      <c r="H74" s="232"/>
      <c r="I74" s="46"/>
    </row>
    <row r="75" spans="6:9">
      <c r="F75" s="231"/>
      <c r="G75" s="232"/>
      <c r="H75" s="232"/>
      <c r="I75" s="46"/>
    </row>
    <row r="76" spans="6:9">
      <c r="F76" s="231"/>
      <c r="G76" s="232"/>
      <c r="H76" s="232"/>
      <c r="I76" s="46"/>
    </row>
    <row r="77" spans="6:9">
      <c r="F77" s="231"/>
      <c r="G77" s="232"/>
      <c r="H77" s="232"/>
      <c r="I77" s="46"/>
    </row>
    <row r="78" spans="6:9">
      <c r="F78" s="231"/>
      <c r="G78" s="232"/>
      <c r="H78" s="232"/>
      <c r="I78" s="46"/>
    </row>
    <row r="79" spans="6:9">
      <c r="F79" s="231"/>
      <c r="G79" s="232"/>
      <c r="H79" s="232"/>
      <c r="I79" s="46"/>
    </row>
  </sheetData>
  <mergeCells count="4">
    <mergeCell ref="A1:B1"/>
    <mergeCell ref="A2:B2"/>
    <mergeCell ref="G2:I2"/>
    <mergeCell ref="H28:I28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>
  <sheetPr codeName="List9"/>
  <dimension ref="A1:CB204"/>
  <sheetViews>
    <sheetView showGridLines="0" showZeros="0" topLeftCell="A103" zoomScale="80" zoomScaleNormal="80" zoomScaleSheetLayoutView="100" workbookViewId="0">
      <selection activeCell="L118" sqref="L118"/>
    </sheetView>
  </sheetViews>
  <sheetFormatPr defaultColWidth="9.109375" defaultRowHeight="13.2"/>
  <cols>
    <col min="1" max="1" width="4.44140625" style="233" customWidth="1"/>
    <col min="2" max="2" width="11.5546875" style="233" customWidth="1"/>
    <col min="3" max="3" width="40.44140625" style="233" customWidth="1"/>
    <col min="4" max="4" width="5.5546875" style="233" customWidth="1"/>
    <col min="5" max="5" width="8.5546875" style="241" customWidth="1"/>
    <col min="6" max="6" width="9.88671875" style="233" customWidth="1"/>
    <col min="7" max="7" width="13.88671875" style="233" customWidth="1"/>
    <col min="8" max="8" width="11.6640625" style="233" hidden="1" customWidth="1"/>
    <col min="9" max="9" width="11.5546875" style="233" hidden="1" customWidth="1"/>
    <col min="10" max="10" width="11" style="233" hidden="1" customWidth="1"/>
    <col min="11" max="11" width="10.44140625" style="233" hidden="1" customWidth="1"/>
    <col min="12" max="12" width="75.21875" style="233" customWidth="1"/>
    <col min="13" max="13" width="45.21875" style="233" customWidth="1"/>
    <col min="14" max="16384" width="9.109375" style="233"/>
  </cols>
  <sheetData>
    <row r="1" spans="1:80" ht="15.6">
      <c r="A1" s="330" t="s">
        <v>87</v>
      </c>
      <c r="B1" s="330"/>
      <c r="C1" s="330"/>
      <c r="D1" s="330"/>
      <c r="E1" s="330"/>
      <c r="F1" s="330"/>
      <c r="G1" s="330"/>
    </row>
    <row r="2" spans="1:80" ht="14.25" customHeight="1" thickBot="1">
      <c r="B2" s="234"/>
      <c r="C2" s="235"/>
      <c r="D2" s="235"/>
      <c r="E2" s="236"/>
      <c r="F2" s="235"/>
      <c r="G2" s="235"/>
    </row>
    <row r="3" spans="1:80" ht="13.8" thickTop="1">
      <c r="A3" s="321" t="s">
        <v>3</v>
      </c>
      <c r="B3" s="322"/>
      <c r="C3" s="187" t="s">
        <v>106</v>
      </c>
      <c r="D3" s="188"/>
      <c r="E3" s="237" t="s">
        <v>88</v>
      </c>
      <c r="F3" s="238">
        <f>'SO 01 8 Rek'!H1</f>
        <v>8</v>
      </c>
      <c r="G3" s="239"/>
    </row>
    <row r="4" spans="1:80" ht="13.8" thickBot="1">
      <c r="A4" s="331" t="s">
        <v>78</v>
      </c>
      <c r="B4" s="324"/>
      <c r="C4" s="193" t="s">
        <v>108</v>
      </c>
      <c r="D4" s="194"/>
      <c r="E4" s="332" t="str">
        <f>'SO 01 8 Rek'!G2</f>
        <v>Zpevněné plochy_dle projektu V.Ř.</v>
      </c>
      <c r="F4" s="333"/>
      <c r="G4" s="334"/>
    </row>
    <row r="5" spans="1:80" ht="13.8" thickTop="1">
      <c r="A5" s="240"/>
      <c r="G5" s="242"/>
    </row>
    <row r="6" spans="1:80" ht="27" customHeight="1">
      <c r="A6" s="243" t="s">
        <v>89</v>
      </c>
      <c r="B6" s="244" t="s">
        <v>90</v>
      </c>
      <c r="C6" s="244" t="s">
        <v>91</v>
      </c>
      <c r="D6" s="244" t="s">
        <v>92</v>
      </c>
      <c r="E6" s="245" t="s">
        <v>93</v>
      </c>
      <c r="F6" s="244" t="s">
        <v>94</v>
      </c>
      <c r="G6" s="246" t="s">
        <v>95</v>
      </c>
      <c r="H6" s="247" t="s">
        <v>96</v>
      </c>
      <c r="I6" s="247" t="s">
        <v>97</v>
      </c>
      <c r="J6" s="247" t="s">
        <v>98</v>
      </c>
      <c r="K6" s="247" t="s">
        <v>99</v>
      </c>
    </row>
    <row r="7" spans="1:80">
      <c r="A7" s="248" t="s">
        <v>100</v>
      </c>
      <c r="B7" s="249" t="s">
        <v>101</v>
      </c>
      <c r="C7" s="250" t="s">
        <v>102</v>
      </c>
      <c r="D7" s="251"/>
      <c r="E7" s="252"/>
      <c r="F7" s="252"/>
      <c r="G7" s="253"/>
      <c r="H7" s="254"/>
      <c r="I7" s="255"/>
      <c r="J7" s="256"/>
      <c r="K7" s="257"/>
      <c r="O7" s="258">
        <v>1</v>
      </c>
    </row>
    <row r="8" spans="1:80">
      <c r="A8" s="259">
        <v>1</v>
      </c>
      <c r="B8" s="260" t="s">
        <v>1956</v>
      </c>
      <c r="C8" s="261" t="s">
        <v>1957</v>
      </c>
      <c r="D8" s="262" t="s">
        <v>157</v>
      </c>
      <c r="E8" s="263">
        <v>52.5</v>
      </c>
      <c r="F8" s="263"/>
      <c r="G8" s="264">
        <f>E8*F8</f>
        <v>0</v>
      </c>
      <c r="H8" s="265">
        <v>0</v>
      </c>
      <c r="I8" s="266">
        <f>E8*H8</f>
        <v>0</v>
      </c>
      <c r="J8" s="265">
        <v>0</v>
      </c>
      <c r="K8" s="266">
        <f>E8*J8</f>
        <v>0</v>
      </c>
      <c r="O8" s="258">
        <v>2</v>
      </c>
      <c r="AA8" s="233">
        <v>1</v>
      </c>
      <c r="AB8" s="233">
        <v>1</v>
      </c>
      <c r="AC8" s="233">
        <v>1</v>
      </c>
      <c r="AZ8" s="233">
        <v>1</v>
      </c>
      <c r="BA8" s="233">
        <f>IF(AZ8=1,G8,0)</f>
        <v>0</v>
      </c>
      <c r="BB8" s="233">
        <f>IF(AZ8=2,G8,0)</f>
        <v>0</v>
      </c>
      <c r="BC8" s="233">
        <f>IF(AZ8=3,G8,0)</f>
        <v>0</v>
      </c>
      <c r="BD8" s="233">
        <f>IF(AZ8=4,G8,0)</f>
        <v>0</v>
      </c>
      <c r="BE8" s="233">
        <f>IF(AZ8=5,G8,0)</f>
        <v>0</v>
      </c>
      <c r="CA8" s="258">
        <v>1</v>
      </c>
      <c r="CB8" s="258">
        <v>1</v>
      </c>
    </row>
    <row r="9" spans="1:80">
      <c r="A9" s="267"/>
      <c r="B9" s="270"/>
      <c r="C9" s="335" t="s">
        <v>1958</v>
      </c>
      <c r="D9" s="336"/>
      <c r="E9" s="271">
        <v>52.5</v>
      </c>
      <c r="F9" s="272"/>
      <c r="G9" s="273"/>
      <c r="H9" s="274"/>
      <c r="I9" s="268"/>
      <c r="J9" s="275"/>
      <c r="K9" s="268"/>
      <c r="M9" s="269" t="s">
        <v>1958</v>
      </c>
      <c r="O9" s="258"/>
    </row>
    <row r="10" spans="1:80">
      <c r="A10" s="259">
        <v>2</v>
      </c>
      <c r="B10" s="260" t="s">
        <v>1959</v>
      </c>
      <c r="C10" s="261" t="s">
        <v>1960</v>
      </c>
      <c r="D10" s="262" t="s">
        <v>157</v>
      </c>
      <c r="E10" s="263">
        <v>52.5</v>
      </c>
      <c r="F10" s="263"/>
      <c r="G10" s="264">
        <f>E10*F10</f>
        <v>0</v>
      </c>
      <c r="H10" s="265">
        <v>0</v>
      </c>
      <c r="I10" s="266">
        <f>E10*H10</f>
        <v>0</v>
      </c>
      <c r="J10" s="265">
        <v>0</v>
      </c>
      <c r="K10" s="266">
        <f>E10*J10</f>
        <v>0</v>
      </c>
      <c r="O10" s="258">
        <v>2</v>
      </c>
      <c r="AA10" s="233">
        <v>1</v>
      </c>
      <c r="AB10" s="233">
        <v>1</v>
      </c>
      <c r="AC10" s="233">
        <v>1</v>
      </c>
      <c r="AZ10" s="233">
        <v>1</v>
      </c>
      <c r="BA10" s="233">
        <f>IF(AZ10=1,G10,0)</f>
        <v>0</v>
      </c>
      <c r="BB10" s="233">
        <f>IF(AZ10=2,G10,0)</f>
        <v>0</v>
      </c>
      <c r="BC10" s="233">
        <f>IF(AZ10=3,G10,0)</f>
        <v>0</v>
      </c>
      <c r="BD10" s="233">
        <f>IF(AZ10=4,G10,0)</f>
        <v>0</v>
      </c>
      <c r="BE10" s="233">
        <f>IF(AZ10=5,G10,0)</f>
        <v>0</v>
      </c>
      <c r="CA10" s="258">
        <v>1</v>
      </c>
      <c r="CB10" s="258">
        <v>1</v>
      </c>
    </row>
    <row r="11" spans="1:80">
      <c r="A11" s="259">
        <v>3</v>
      </c>
      <c r="B11" s="260" t="s">
        <v>1631</v>
      </c>
      <c r="C11" s="261" t="s">
        <v>1632</v>
      </c>
      <c r="D11" s="262" t="s">
        <v>157</v>
      </c>
      <c r="E11" s="263">
        <v>52.5</v>
      </c>
      <c r="F11" s="263"/>
      <c r="G11" s="264">
        <f>E11*F11</f>
        <v>0</v>
      </c>
      <c r="H11" s="265">
        <v>0</v>
      </c>
      <c r="I11" s="266">
        <f>E11*H11</f>
        <v>0</v>
      </c>
      <c r="J11" s="265">
        <v>0</v>
      </c>
      <c r="K11" s="266">
        <f>E11*J11</f>
        <v>0</v>
      </c>
      <c r="O11" s="258">
        <v>2</v>
      </c>
      <c r="AA11" s="233">
        <v>1</v>
      </c>
      <c r="AB11" s="233">
        <v>1</v>
      </c>
      <c r="AC11" s="233">
        <v>1</v>
      </c>
      <c r="AZ11" s="233">
        <v>1</v>
      </c>
      <c r="BA11" s="233">
        <f>IF(AZ11=1,G11,0)</f>
        <v>0</v>
      </c>
      <c r="BB11" s="233">
        <f>IF(AZ11=2,G11,0)</f>
        <v>0</v>
      </c>
      <c r="BC11" s="233">
        <f>IF(AZ11=3,G11,0)</f>
        <v>0</v>
      </c>
      <c r="BD11" s="233">
        <f>IF(AZ11=4,G11,0)</f>
        <v>0</v>
      </c>
      <c r="BE11" s="233">
        <f>IF(AZ11=5,G11,0)</f>
        <v>0</v>
      </c>
      <c r="CA11" s="258">
        <v>1</v>
      </c>
      <c r="CB11" s="258">
        <v>1</v>
      </c>
    </row>
    <row r="12" spans="1:80">
      <c r="A12" s="259">
        <v>4</v>
      </c>
      <c r="B12" s="260" t="s">
        <v>1961</v>
      </c>
      <c r="C12" s="261" t="s">
        <v>1962</v>
      </c>
      <c r="D12" s="262" t="s">
        <v>157</v>
      </c>
      <c r="E12" s="263">
        <v>52.5</v>
      </c>
      <c r="F12" s="263"/>
      <c r="G12" s="264">
        <f>E12*F12</f>
        <v>0</v>
      </c>
      <c r="H12" s="265">
        <v>0</v>
      </c>
      <c r="I12" s="266">
        <f>E12*H12</f>
        <v>0</v>
      </c>
      <c r="J12" s="265">
        <v>0</v>
      </c>
      <c r="K12" s="266">
        <f>E12*J12</f>
        <v>0</v>
      </c>
      <c r="O12" s="258">
        <v>2</v>
      </c>
      <c r="AA12" s="233">
        <v>1</v>
      </c>
      <c r="AB12" s="233">
        <v>1</v>
      </c>
      <c r="AC12" s="233">
        <v>1</v>
      </c>
      <c r="AZ12" s="233">
        <v>1</v>
      </c>
      <c r="BA12" s="233">
        <f>IF(AZ12=1,G12,0)</f>
        <v>0</v>
      </c>
      <c r="BB12" s="233">
        <f>IF(AZ12=2,G12,0)</f>
        <v>0</v>
      </c>
      <c r="BC12" s="233">
        <f>IF(AZ12=3,G12,0)</f>
        <v>0</v>
      </c>
      <c r="BD12" s="233">
        <f>IF(AZ12=4,G12,0)</f>
        <v>0</v>
      </c>
      <c r="BE12" s="233">
        <f>IF(AZ12=5,G12,0)</f>
        <v>0</v>
      </c>
      <c r="CA12" s="258">
        <v>1</v>
      </c>
      <c r="CB12" s="258">
        <v>1</v>
      </c>
    </row>
    <row r="13" spans="1:80">
      <c r="A13" s="259">
        <v>5</v>
      </c>
      <c r="B13" s="260" t="s">
        <v>1633</v>
      </c>
      <c r="C13" s="261" t="s">
        <v>1634</v>
      </c>
      <c r="D13" s="262" t="s">
        <v>157</v>
      </c>
      <c r="E13" s="263">
        <v>52.5</v>
      </c>
      <c r="F13" s="263"/>
      <c r="G13" s="264">
        <f>E13*F13</f>
        <v>0</v>
      </c>
      <c r="H13" s="265">
        <v>0</v>
      </c>
      <c r="I13" s="266">
        <f>E13*H13</f>
        <v>0</v>
      </c>
      <c r="J13" s="265">
        <v>0</v>
      </c>
      <c r="K13" s="266">
        <f>E13*J13</f>
        <v>0</v>
      </c>
      <c r="O13" s="258">
        <v>2</v>
      </c>
      <c r="AA13" s="233">
        <v>1</v>
      </c>
      <c r="AB13" s="233">
        <v>1</v>
      </c>
      <c r="AC13" s="233">
        <v>1</v>
      </c>
      <c r="AZ13" s="233">
        <v>1</v>
      </c>
      <c r="BA13" s="233">
        <f>IF(AZ13=1,G13,0)</f>
        <v>0</v>
      </c>
      <c r="BB13" s="233">
        <f>IF(AZ13=2,G13,0)</f>
        <v>0</v>
      </c>
      <c r="BC13" s="233">
        <f>IF(AZ13=3,G13,0)</f>
        <v>0</v>
      </c>
      <c r="BD13" s="233">
        <f>IF(AZ13=4,G13,0)</f>
        <v>0</v>
      </c>
      <c r="BE13" s="233">
        <f>IF(AZ13=5,G13,0)</f>
        <v>0</v>
      </c>
      <c r="CA13" s="258">
        <v>1</v>
      </c>
      <c r="CB13" s="258">
        <v>1</v>
      </c>
    </row>
    <row r="14" spans="1:80">
      <c r="A14" s="259">
        <v>6</v>
      </c>
      <c r="B14" s="260" t="s">
        <v>1963</v>
      </c>
      <c r="C14" s="261" t="s">
        <v>1964</v>
      </c>
      <c r="D14" s="262" t="s">
        <v>172</v>
      </c>
      <c r="E14" s="263">
        <v>150</v>
      </c>
      <c r="F14" s="263"/>
      <c r="G14" s="264">
        <f>E14*F14</f>
        <v>0</v>
      </c>
      <c r="H14" s="265">
        <v>0</v>
      </c>
      <c r="I14" s="266">
        <f>E14*H14</f>
        <v>0</v>
      </c>
      <c r="J14" s="265">
        <v>0</v>
      </c>
      <c r="K14" s="266">
        <f>E14*J14</f>
        <v>0</v>
      </c>
      <c r="O14" s="258">
        <v>2</v>
      </c>
      <c r="AA14" s="233">
        <v>1</v>
      </c>
      <c r="AB14" s="233">
        <v>1</v>
      </c>
      <c r="AC14" s="233">
        <v>1</v>
      </c>
      <c r="AZ14" s="233">
        <v>1</v>
      </c>
      <c r="BA14" s="233">
        <f>IF(AZ14=1,G14,0)</f>
        <v>0</v>
      </c>
      <c r="BB14" s="233">
        <f>IF(AZ14=2,G14,0)</f>
        <v>0</v>
      </c>
      <c r="BC14" s="233">
        <f>IF(AZ14=3,G14,0)</f>
        <v>0</v>
      </c>
      <c r="BD14" s="233">
        <f>IF(AZ14=4,G14,0)</f>
        <v>0</v>
      </c>
      <c r="BE14" s="233">
        <f>IF(AZ14=5,G14,0)</f>
        <v>0</v>
      </c>
      <c r="CA14" s="258">
        <v>1</v>
      </c>
      <c r="CB14" s="258">
        <v>1</v>
      </c>
    </row>
    <row r="15" spans="1:80">
      <c r="A15" s="267"/>
      <c r="B15" s="270"/>
      <c r="C15" s="335" t="s">
        <v>1965</v>
      </c>
      <c r="D15" s="336"/>
      <c r="E15" s="271">
        <v>50</v>
      </c>
      <c r="F15" s="272"/>
      <c r="G15" s="273"/>
      <c r="H15" s="274"/>
      <c r="I15" s="268"/>
      <c r="J15" s="275"/>
      <c r="K15" s="268"/>
      <c r="M15" s="269" t="s">
        <v>1965</v>
      </c>
      <c r="O15" s="258"/>
    </row>
    <row r="16" spans="1:80">
      <c r="A16" s="267"/>
      <c r="B16" s="270"/>
      <c r="C16" s="335" t="s">
        <v>1966</v>
      </c>
      <c r="D16" s="336"/>
      <c r="E16" s="271">
        <v>24.5</v>
      </c>
      <c r="F16" s="272"/>
      <c r="G16" s="273"/>
      <c r="H16" s="274"/>
      <c r="I16" s="268"/>
      <c r="J16" s="275"/>
      <c r="K16" s="268"/>
      <c r="M16" s="269" t="s">
        <v>1966</v>
      </c>
      <c r="O16" s="258"/>
    </row>
    <row r="17" spans="1:80">
      <c r="A17" s="267"/>
      <c r="B17" s="270"/>
      <c r="C17" s="335" t="s">
        <v>1967</v>
      </c>
      <c r="D17" s="336"/>
      <c r="E17" s="271">
        <v>53.856999999999999</v>
      </c>
      <c r="F17" s="272"/>
      <c r="G17" s="273"/>
      <c r="H17" s="274"/>
      <c r="I17" s="268"/>
      <c r="J17" s="275"/>
      <c r="K17" s="268"/>
      <c r="M17" s="269" t="s">
        <v>1967</v>
      </c>
      <c r="O17" s="258"/>
    </row>
    <row r="18" spans="1:80">
      <c r="A18" s="267"/>
      <c r="B18" s="270"/>
      <c r="C18" s="335" t="s">
        <v>1968</v>
      </c>
      <c r="D18" s="336"/>
      <c r="E18" s="271">
        <v>16.75</v>
      </c>
      <c r="F18" s="272"/>
      <c r="G18" s="273"/>
      <c r="H18" s="274"/>
      <c r="I18" s="268"/>
      <c r="J18" s="275"/>
      <c r="K18" s="268"/>
      <c r="M18" s="269" t="s">
        <v>1968</v>
      </c>
      <c r="O18" s="258"/>
    </row>
    <row r="19" spans="1:80">
      <c r="A19" s="267"/>
      <c r="B19" s="270"/>
      <c r="C19" s="335" t="s">
        <v>1969</v>
      </c>
      <c r="D19" s="336"/>
      <c r="E19" s="271">
        <v>4.8929999999999998</v>
      </c>
      <c r="F19" s="272"/>
      <c r="G19" s="273"/>
      <c r="H19" s="274"/>
      <c r="I19" s="268"/>
      <c r="J19" s="275"/>
      <c r="K19" s="268"/>
      <c r="M19" s="269" t="s">
        <v>1969</v>
      </c>
      <c r="O19" s="258"/>
    </row>
    <row r="20" spans="1:80">
      <c r="A20" s="259">
        <v>7</v>
      </c>
      <c r="B20" s="260" t="s">
        <v>1647</v>
      </c>
      <c r="C20" s="261" t="s">
        <v>1648</v>
      </c>
      <c r="D20" s="262" t="s">
        <v>157</v>
      </c>
      <c r="E20" s="263">
        <v>52.5</v>
      </c>
      <c r="F20" s="263"/>
      <c r="G20" s="264">
        <f>E20*F20</f>
        <v>0</v>
      </c>
      <c r="H20" s="265">
        <v>0</v>
      </c>
      <c r="I20" s="266">
        <f>E20*H20</f>
        <v>0</v>
      </c>
      <c r="J20" s="265">
        <v>0</v>
      </c>
      <c r="K20" s="266">
        <f>E20*J20</f>
        <v>0</v>
      </c>
      <c r="O20" s="258">
        <v>2</v>
      </c>
      <c r="AA20" s="233">
        <v>1</v>
      </c>
      <c r="AB20" s="233">
        <v>1</v>
      </c>
      <c r="AC20" s="233">
        <v>1</v>
      </c>
      <c r="AZ20" s="233">
        <v>1</v>
      </c>
      <c r="BA20" s="233">
        <f>IF(AZ20=1,G20,0)</f>
        <v>0</v>
      </c>
      <c r="BB20" s="233">
        <f>IF(AZ20=2,G20,0)</f>
        <v>0</v>
      </c>
      <c r="BC20" s="233">
        <f>IF(AZ20=3,G20,0)</f>
        <v>0</v>
      </c>
      <c r="BD20" s="233">
        <f>IF(AZ20=4,G20,0)</f>
        <v>0</v>
      </c>
      <c r="BE20" s="233">
        <f>IF(AZ20=5,G20,0)</f>
        <v>0</v>
      </c>
      <c r="CA20" s="258">
        <v>1</v>
      </c>
      <c r="CB20" s="258">
        <v>1</v>
      </c>
    </row>
    <row r="21" spans="1:80">
      <c r="A21" s="259">
        <v>8</v>
      </c>
      <c r="B21" s="260" t="s">
        <v>1970</v>
      </c>
      <c r="C21" s="261" t="s">
        <v>1971</v>
      </c>
      <c r="D21" s="262" t="s">
        <v>229</v>
      </c>
      <c r="E21" s="263">
        <v>2</v>
      </c>
      <c r="F21" s="263"/>
      <c r="G21" s="264">
        <f>E21*F21</f>
        <v>0</v>
      </c>
      <c r="H21" s="265">
        <v>0</v>
      </c>
      <c r="I21" s="266">
        <f>E21*H21</f>
        <v>0</v>
      </c>
      <c r="J21" s="265">
        <v>0</v>
      </c>
      <c r="K21" s="266">
        <f>E21*J21</f>
        <v>0</v>
      </c>
      <c r="O21" s="258">
        <v>2</v>
      </c>
      <c r="AA21" s="233">
        <v>2</v>
      </c>
      <c r="AB21" s="233">
        <v>1</v>
      </c>
      <c r="AC21" s="233">
        <v>1</v>
      </c>
      <c r="AZ21" s="233">
        <v>1</v>
      </c>
      <c r="BA21" s="233">
        <f>IF(AZ21=1,G21,0)</f>
        <v>0</v>
      </c>
      <c r="BB21" s="233">
        <f>IF(AZ21=2,G21,0)</f>
        <v>0</v>
      </c>
      <c r="BC21" s="233">
        <f>IF(AZ21=3,G21,0)</f>
        <v>0</v>
      </c>
      <c r="BD21" s="233">
        <f>IF(AZ21=4,G21,0)</f>
        <v>0</v>
      </c>
      <c r="BE21" s="233">
        <f>IF(AZ21=5,G21,0)</f>
        <v>0</v>
      </c>
      <c r="CA21" s="258">
        <v>2</v>
      </c>
      <c r="CB21" s="258">
        <v>1</v>
      </c>
    </row>
    <row r="22" spans="1:80" ht="20.399999999999999">
      <c r="A22" s="259">
        <v>9</v>
      </c>
      <c r="B22" s="260" t="s">
        <v>1972</v>
      </c>
      <c r="C22" s="261" t="s">
        <v>1973</v>
      </c>
      <c r="D22" s="262" t="s">
        <v>229</v>
      </c>
      <c r="E22" s="263">
        <v>4</v>
      </c>
      <c r="F22" s="263"/>
      <c r="G22" s="264">
        <f>E22*F22</f>
        <v>0</v>
      </c>
      <c r="H22" s="265">
        <v>1.397E-2</v>
      </c>
      <c r="I22" s="266">
        <f>E22*H22</f>
        <v>5.5879999999999999E-2</v>
      </c>
      <c r="J22" s="265">
        <v>0</v>
      </c>
      <c r="K22" s="266">
        <f>E22*J22</f>
        <v>0</v>
      </c>
      <c r="O22" s="258">
        <v>2</v>
      </c>
      <c r="AA22" s="233">
        <v>2</v>
      </c>
      <c r="AB22" s="233">
        <v>1</v>
      </c>
      <c r="AC22" s="233">
        <v>1</v>
      </c>
      <c r="AZ22" s="233">
        <v>1</v>
      </c>
      <c r="BA22" s="233">
        <f>IF(AZ22=1,G22,0)</f>
        <v>0</v>
      </c>
      <c r="BB22" s="233">
        <f>IF(AZ22=2,G22,0)</f>
        <v>0</v>
      </c>
      <c r="BC22" s="233">
        <f>IF(AZ22=3,G22,0)</f>
        <v>0</v>
      </c>
      <c r="BD22" s="233">
        <f>IF(AZ22=4,G22,0)</f>
        <v>0</v>
      </c>
      <c r="BE22" s="233">
        <f>IF(AZ22=5,G22,0)</f>
        <v>0</v>
      </c>
      <c r="CA22" s="258">
        <v>2</v>
      </c>
      <c r="CB22" s="258">
        <v>1</v>
      </c>
    </row>
    <row r="23" spans="1:80">
      <c r="A23" s="259">
        <v>10</v>
      </c>
      <c r="B23" s="260" t="s">
        <v>1974</v>
      </c>
      <c r="C23" s="261" t="s">
        <v>1975</v>
      </c>
      <c r="D23" s="262" t="s">
        <v>229</v>
      </c>
      <c r="E23" s="263">
        <v>4</v>
      </c>
      <c r="F23" s="263"/>
      <c r="G23" s="264">
        <f>E23*F23</f>
        <v>0</v>
      </c>
      <c r="H23" s="265">
        <v>0.01</v>
      </c>
      <c r="I23" s="266">
        <f>E23*H23</f>
        <v>0.04</v>
      </c>
      <c r="J23" s="265"/>
      <c r="K23" s="266">
        <f>E23*J23</f>
        <v>0</v>
      </c>
      <c r="O23" s="258">
        <v>2</v>
      </c>
      <c r="AA23" s="233">
        <v>3</v>
      </c>
      <c r="AB23" s="233">
        <v>1</v>
      </c>
      <c r="AC23" s="233">
        <v>26503249</v>
      </c>
      <c r="AZ23" s="233">
        <v>1</v>
      </c>
      <c r="BA23" s="233">
        <f>IF(AZ23=1,G23,0)</f>
        <v>0</v>
      </c>
      <c r="BB23" s="233">
        <f>IF(AZ23=2,G23,0)</f>
        <v>0</v>
      </c>
      <c r="BC23" s="233">
        <f>IF(AZ23=3,G23,0)</f>
        <v>0</v>
      </c>
      <c r="BD23" s="233">
        <f>IF(AZ23=4,G23,0)</f>
        <v>0</v>
      </c>
      <c r="BE23" s="233">
        <f>IF(AZ23=5,G23,0)</f>
        <v>0</v>
      </c>
      <c r="CA23" s="258">
        <v>3</v>
      </c>
      <c r="CB23" s="258">
        <v>1</v>
      </c>
    </row>
    <row r="24" spans="1:80">
      <c r="A24" s="276"/>
      <c r="B24" s="277" t="s">
        <v>103</v>
      </c>
      <c r="C24" s="278" t="s">
        <v>154</v>
      </c>
      <c r="D24" s="279"/>
      <c r="E24" s="280"/>
      <c r="F24" s="281"/>
      <c r="G24" s="282">
        <f>SUM(G7:G23)</f>
        <v>0</v>
      </c>
      <c r="H24" s="283"/>
      <c r="I24" s="284">
        <f>SUM(I7:I23)</f>
        <v>9.5879999999999993E-2</v>
      </c>
      <c r="J24" s="283"/>
      <c r="K24" s="284">
        <f>SUM(K7:K23)</f>
        <v>0</v>
      </c>
      <c r="O24" s="258">
        <v>4</v>
      </c>
      <c r="BA24" s="285">
        <f>SUM(BA7:BA23)</f>
        <v>0</v>
      </c>
      <c r="BB24" s="285">
        <f>SUM(BB7:BB23)</f>
        <v>0</v>
      </c>
      <c r="BC24" s="285">
        <f>SUM(BC7:BC23)</f>
        <v>0</v>
      </c>
      <c r="BD24" s="285">
        <f>SUM(BD7:BD23)</f>
        <v>0</v>
      </c>
      <c r="BE24" s="285">
        <f>SUM(BE7:BE23)</f>
        <v>0</v>
      </c>
    </row>
    <row r="25" spans="1:80">
      <c r="A25" s="248" t="s">
        <v>100</v>
      </c>
      <c r="B25" s="249" t="s">
        <v>1976</v>
      </c>
      <c r="C25" s="250" t="s">
        <v>1977</v>
      </c>
      <c r="D25" s="251"/>
      <c r="E25" s="252"/>
      <c r="F25" s="252"/>
      <c r="G25" s="253"/>
      <c r="H25" s="254"/>
      <c r="I25" s="255"/>
      <c r="J25" s="256"/>
      <c r="K25" s="257"/>
      <c r="O25" s="258">
        <v>1</v>
      </c>
    </row>
    <row r="26" spans="1:80">
      <c r="A26" s="259">
        <v>11</v>
      </c>
      <c r="B26" s="260" t="s">
        <v>1979</v>
      </c>
      <c r="C26" s="261" t="s">
        <v>1980</v>
      </c>
      <c r="D26" s="262" t="s">
        <v>172</v>
      </c>
      <c r="E26" s="263">
        <v>145.107</v>
      </c>
      <c r="F26" s="263"/>
      <c r="G26" s="264">
        <f>E26*F26</f>
        <v>0</v>
      </c>
      <c r="H26" s="265">
        <v>0.30360999999999999</v>
      </c>
      <c r="I26" s="266">
        <f>E26*H26</f>
        <v>44.055936269999997</v>
      </c>
      <c r="J26" s="265">
        <v>0</v>
      </c>
      <c r="K26" s="266">
        <f>E26*J26</f>
        <v>0</v>
      </c>
      <c r="O26" s="258">
        <v>2</v>
      </c>
      <c r="AA26" s="233">
        <v>1</v>
      </c>
      <c r="AB26" s="233">
        <v>1</v>
      </c>
      <c r="AC26" s="233">
        <v>1</v>
      </c>
      <c r="AZ26" s="233">
        <v>1</v>
      </c>
      <c r="BA26" s="233">
        <f>IF(AZ26=1,G26,0)</f>
        <v>0</v>
      </c>
      <c r="BB26" s="233">
        <f>IF(AZ26=2,G26,0)</f>
        <v>0</v>
      </c>
      <c r="BC26" s="233">
        <f>IF(AZ26=3,G26,0)</f>
        <v>0</v>
      </c>
      <c r="BD26" s="233">
        <f>IF(AZ26=4,G26,0)</f>
        <v>0</v>
      </c>
      <c r="BE26" s="233">
        <f>IF(AZ26=5,G26,0)</f>
        <v>0</v>
      </c>
      <c r="CA26" s="258">
        <v>1</v>
      </c>
      <c r="CB26" s="258">
        <v>1</v>
      </c>
    </row>
    <row r="27" spans="1:80">
      <c r="A27" s="267"/>
      <c r="B27" s="270"/>
      <c r="C27" s="335" t="s">
        <v>1965</v>
      </c>
      <c r="D27" s="336"/>
      <c r="E27" s="271">
        <v>50</v>
      </c>
      <c r="F27" s="272"/>
      <c r="G27" s="273"/>
      <c r="H27" s="274"/>
      <c r="I27" s="268"/>
      <c r="J27" s="275"/>
      <c r="K27" s="268"/>
      <c r="M27" s="269" t="s">
        <v>1965</v>
      </c>
      <c r="O27" s="258"/>
    </row>
    <row r="28" spans="1:80">
      <c r="A28" s="267"/>
      <c r="B28" s="270"/>
      <c r="C28" s="335" t="s">
        <v>1966</v>
      </c>
      <c r="D28" s="336"/>
      <c r="E28" s="271">
        <v>24.5</v>
      </c>
      <c r="F28" s="272"/>
      <c r="G28" s="273"/>
      <c r="H28" s="274"/>
      <c r="I28" s="268"/>
      <c r="J28" s="275"/>
      <c r="K28" s="268"/>
      <c r="M28" s="269" t="s">
        <v>1966</v>
      </c>
      <c r="O28" s="258"/>
    </row>
    <row r="29" spans="1:80">
      <c r="A29" s="267"/>
      <c r="B29" s="270"/>
      <c r="C29" s="335" t="s">
        <v>1967</v>
      </c>
      <c r="D29" s="336"/>
      <c r="E29" s="271">
        <v>53.856999999999999</v>
      </c>
      <c r="F29" s="272"/>
      <c r="G29" s="273"/>
      <c r="H29" s="274"/>
      <c r="I29" s="268"/>
      <c r="J29" s="275"/>
      <c r="K29" s="268"/>
      <c r="M29" s="269" t="s">
        <v>1967</v>
      </c>
      <c r="O29" s="258"/>
    </row>
    <row r="30" spans="1:80">
      <c r="A30" s="267"/>
      <c r="B30" s="270"/>
      <c r="C30" s="335" t="s">
        <v>1968</v>
      </c>
      <c r="D30" s="336"/>
      <c r="E30" s="271">
        <v>16.75</v>
      </c>
      <c r="F30" s="272"/>
      <c r="G30" s="273"/>
      <c r="H30" s="274"/>
      <c r="I30" s="268"/>
      <c r="J30" s="275"/>
      <c r="K30" s="268"/>
      <c r="M30" s="269" t="s">
        <v>1968</v>
      </c>
      <c r="O30" s="258"/>
    </row>
    <row r="31" spans="1:80">
      <c r="A31" s="259">
        <v>12</v>
      </c>
      <c r="B31" s="260" t="s">
        <v>1981</v>
      </c>
      <c r="C31" s="261" t="s">
        <v>1982</v>
      </c>
      <c r="D31" s="262" t="s">
        <v>172</v>
      </c>
      <c r="E31" s="263">
        <v>145.107</v>
      </c>
      <c r="F31" s="263"/>
      <c r="G31" s="264">
        <f>E31*F31</f>
        <v>0</v>
      </c>
      <c r="H31" s="265">
        <v>0.60104000000000002</v>
      </c>
      <c r="I31" s="266">
        <f>E31*H31</f>
        <v>87.215111280000002</v>
      </c>
      <c r="J31" s="265">
        <v>0</v>
      </c>
      <c r="K31" s="266">
        <f>E31*J31</f>
        <v>0</v>
      </c>
      <c r="O31" s="258">
        <v>2</v>
      </c>
      <c r="AA31" s="233">
        <v>1</v>
      </c>
      <c r="AB31" s="233">
        <v>1</v>
      </c>
      <c r="AC31" s="233">
        <v>1</v>
      </c>
      <c r="AZ31" s="233">
        <v>1</v>
      </c>
      <c r="BA31" s="233">
        <f>IF(AZ31=1,G31,0)</f>
        <v>0</v>
      </c>
      <c r="BB31" s="233">
        <f>IF(AZ31=2,G31,0)</f>
        <v>0</v>
      </c>
      <c r="BC31" s="233">
        <f>IF(AZ31=3,G31,0)</f>
        <v>0</v>
      </c>
      <c r="BD31" s="233">
        <f>IF(AZ31=4,G31,0)</f>
        <v>0</v>
      </c>
      <c r="BE31" s="233">
        <f>IF(AZ31=5,G31,0)</f>
        <v>0</v>
      </c>
      <c r="CA31" s="258">
        <v>1</v>
      </c>
      <c r="CB31" s="258">
        <v>1</v>
      </c>
    </row>
    <row r="32" spans="1:80">
      <c r="A32" s="259">
        <v>13</v>
      </c>
      <c r="B32" s="260" t="s">
        <v>1983</v>
      </c>
      <c r="C32" s="261" t="s">
        <v>1984</v>
      </c>
      <c r="D32" s="262" t="s">
        <v>172</v>
      </c>
      <c r="E32" s="263">
        <v>91.25</v>
      </c>
      <c r="F32" s="263"/>
      <c r="G32" s="264">
        <f>E32*F32</f>
        <v>0</v>
      </c>
      <c r="H32" s="265">
        <v>0.25335999999999997</v>
      </c>
      <c r="I32" s="266">
        <f>E32*H32</f>
        <v>23.119099999999996</v>
      </c>
      <c r="J32" s="265">
        <v>0</v>
      </c>
      <c r="K32" s="266">
        <f>E32*J32</f>
        <v>0</v>
      </c>
      <c r="O32" s="258">
        <v>2</v>
      </c>
      <c r="AA32" s="233">
        <v>1</v>
      </c>
      <c r="AB32" s="233">
        <v>1</v>
      </c>
      <c r="AC32" s="233">
        <v>1</v>
      </c>
      <c r="AZ32" s="233">
        <v>1</v>
      </c>
      <c r="BA32" s="233">
        <f>IF(AZ32=1,G32,0)</f>
        <v>0</v>
      </c>
      <c r="BB32" s="233">
        <f>IF(AZ32=2,G32,0)</f>
        <v>0</v>
      </c>
      <c r="BC32" s="233">
        <f>IF(AZ32=3,G32,0)</f>
        <v>0</v>
      </c>
      <c r="BD32" s="233">
        <f>IF(AZ32=4,G32,0)</f>
        <v>0</v>
      </c>
      <c r="BE32" s="233">
        <f>IF(AZ32=5,G32,0)</f>
        <v>0</v>
      </c>
      <c r="CA32" s="258">
        <v>1</v>
      </c>
      <c r="CB32" s="258">
        <v>1</v>
      </c>
    </row>
    <row r="33" spans="1:80">
      <c r="A33" s="267"/>
      <c r="B33" s="270"/>
      <c r="C33" s="335" t="s">
        <v>1985</v>
      </c>
      <c r="D33" s="336"/>
      <c r="E33" s="271">
        <v>0</v>
      </c>
      <c r="F33" s="272"/>
      <c r="G33" s="273"/>
      <c r="H33" s="274"/>
      <c r="I33" s="268"/>
      <c r="J33" s="275"/>
      <c r="K33" s="268"/>
      <c r="M33" s="269" t="s">
        <v>1985</v>
      </c>
      <c r="O33" s="258"/>
    </row>
    <row r="34" spans="1:80">
      <c r="A34" s="267"/>
      <c r="B34" s="270"/>
      <c r="C34" s="335" t="s">
        <v>1965</v>
      </c>
      <c r="D34" s="336"/>
      <c r="E34" s="271">
        <v>50</v>
      </c>
      <c r="F34" s="272"/>
      <c r="G34" s="273"/>
      <c r="H34" s="274"/>
      <c r="I34" s="268"/>
      <c r="J34" s="275"/>
      <c r="K34" s="268"/>
      <c r="M34" s="269" t="s">
        <v>1965</v>
      </c>
      <c r="O34" s="258"/>
    </row>
    <row r="35" spans="1:80">
      <c r="A35" s="267"/>
      <c r="B35" s="270"/>
      <c r="C35" s="335" t="s">
        <v>1966</v>
      </c>
      <c r="D35" s="336"/>
      <c r="E35" s="271">
        <v>24.5</v>
      </c>
      <c r="F35" s="272"/>
      <c r="G35" s="273"/>
      <c r="H35" s="274"/>
      <c r="I35" s="268"/>
      <c r="J35" s="275"/>
      <c r="K35" s="268"/>
      <c r="M35" s="269" t="s">
        <v>1966</v>
      </c>
      <c r="O35" s="258"/>
    </row>
    <row r="36" spans="1:80">
      <c r="A36" s="267"/>
      <c r="B36" s="270"/>
      <c r="C36" s="335" t="s">
        <v>1968</v>
      </c>
      <c r="D36" s="336"/>
      <c r="E36" s="271">
        <v>16.75</v>
      </c>
      <c r="F36" s="272"/>
      <c r="G36" s="273"/>
      <c r="H36" s="274"/>
      <c r="I36" s="268"/>
      <c r="J36" s="275"/>
      <c r="K36" s="268"/>
      <c r="M36" s="269" t="s">
        <v>1968</v>
      </c>
      <c r="O36" s="258"/>
    </row>
    <row r="37" spans="1:80">
      <c r="A37" s="259">
        <v>14</v>
      </c>
      <c r="B37" s="260" t="s">
        <v>1771</v>
      </c>
      <c r="C37" s="261" t="s">
        <v>1986</v>
      </c>
      <c r="D37" s="262" t="s">
        <v>172</v>
      </c>
      <c r="E37" s="263">
        <v>27.48</v>
      </c>
      <c r="F37" s="263"/>
      <c r="G37" s="264">
        <f>E37*F37</f>
        <v>0</v>
      </c>
      <c r="H37" s="265">
        <v>0</v>
      </c>
      <c r="I37" s="266">
        <f>E37*H37</f>
        <v>0</v>
      </c>
      <c r="J37" s="265">
        <v>0</v>
      </c>
      <c r="K37" s="266">
        <f>E37*J37</f>
        <v>0</v>
      </c>
      <c r="O37" s="258">
        <v>2</v>
      </c>
      <c r="AA37" s="233">
        <v>1</v>
      </c>
      <c r="AB37" s="233">
        <v>1</v>
      </c>
      <c r="AC37" s="233">
        <v>1</v>
      </c>
      <c r="AZ37" s="233">
        <v>1</v>
      </c>
      <c r="BA37" s="233">
        <f>IF(AZ37=1,G37,0)</f>
        <v>0</v>
      </c>
      <c r="BB37" s="233">
        <f>IF(AZ37=2,G37,0)</f>
        <v>0</v>
      </c>
      <c r="BC37" s="233">
        <f>IF(AZ37=3,G37,0)</f>
        <v>0</v>
      </c>
      <c r="BD37" s="233">
        <f>IF(AZ37=4,G37,0)</f>
        <v>0</v>
      </c>
      <c r="BE37" s="233">
        <f>IF(AZ37=5,G37,0)</f>
        <v>0</v>
      </c>
      <c r="CA37" s="258">
        <v>1</v>
      </c>
      <c r="CB37" s="258">
        <v>1</v>
      </c>
    </row>
    <row r="38" spans="1:80">
      <c r="A38" s="267"/>
      <c r="B38" s="270"/>
      <c r="C38" s="335" t="s">
        <v>1987</v>
      </c>
      <c r="D38" s="336"/>
      <c r="E38" s="271">
        <v>27.48</v>
      </c>
      <c r="F38" s="272"/>
      <c r="G38" s="273"/>
      <c r="H38" s="274"/>
      <c r="I38" s="268"/>
      <c r="J38" s="275"/>
      <c r="K38" s="268"/>
      <c r="M38" s="269" t="s">
        <v>1987</v>
      </c>
      <c r="O38" s="258"/>
    </row>
    <row r="39" spans="1:80">
      <c r="A39" s="259">
        <v>15</v>
      </c>
      <c r="B39" s="260" t="s">
        <v>1988</v>
      </c>
      <c r="C39" s="261" t="s">
        <v>1989</v>
      </c>
      <c r="D39" s="262" t="s">
        <v>172</v>
      </c>
      <c r="E39" s="263">
        <v>53.856999999999999</v>
      </c>
      <c r="F39" s="263"/>
      <c r="G39" s="264">
        <f>E39*F39</f>
        <v>0</v>
      </c>
      <c r="H39" s="265">
        <v>7.3899999999999993E-2</v>
      </c>
      <c r="I39" s="266">
        <f>E39*H39</f>
        <v>3.9800322999999995</v>
      </c>
      <c r="J39" s="265">
        <v>0</v>
      </c>
      <c r="K39" s="266">
        <f>E39*J39</f>
        <v>0</v>
      </c>
      <c r="O39" s="258">
        <v>2</v>
      </c>
      <c r="AA39" s="233">
        <v>1</v>
      </c>
      <c r="AB39" s="233">
        <v>1</v>
      </c>
      <c r="AC39" s="233">
        <v>1</v>
      </c>
      <c r="AZ39" s="233">
        <v>1</v>
      </c>
      <c r="BA39" s="233">
        <f>IF(AZ39=1,G39,0)</f>
        <v>0</v>
      </c>
      <c r="BB39" s="233">
        <f>IF(AZ39=2,G39,0)</f>
        <v>0</v>
      </c>
      <c r="BC39" s="233">
        <f>IF(AZ39=3,G39,0)</f>
        <v>0</v>
      </c>
      <c r="BD39" s="233">
        <f>IF(AZ39=4,G39,0)</f>
        <v>0</v>
      </c>
      <c r="BE39" s="233">
        <f>IF(AZ39=5,G39,0)</f>
        <v>0</v>
      </c>
      <c r="CA39" s="258">
        <v>1</v>
      </c>
      <c r="CB39" s="258">
        <v>1</v>
      </c>
    </row>
    <row r="40" spans="1:80">
      <c r="A40" s="267"/>
      <c r="B40" s="270"/>
      <c r="C40" s="335" t="s">
        <v>1990</v>
      </c>
      <c r="D40" s="336"/>
      <c r="E40" s="271">
        <v>53.856999999999999</v>
      </c>
      <c r="F40" s="272"/>
      <c r="G40" s="273"/>
      <c r="H40" s="274"/>
      <c r="I40" s="268"/>
      <c r="J40" s="275"/>
      <c r="K40" s="268"/>
      <c r="M40" s="269" t="s">
        <v>1990</v>
      </c>
      <c r="O40" s="258"/>
    </row>
    <row r="41" spans="1:80">
      <c r="A41" s="259">
        <v>16</v>
      </c>
      <c r="B41" s="260" t="s">
        <v>1991</v>
      </c>
      <c r="C41" s="261" t="s">
        <v>1992</v>
      </c>
      <c r="D41" s="262" t="s">
        <v>172</v>
      </c>
      <c r="E41" s="263">
        <v>91.25</v>
      </c>
      <c r="F41" s="263"/>
      <c r="G41" s="264">
        <f>E41*F41</f>
        <v>0</v>
      </c>
      <c r="H41" s="265">
        <v>9.2799999999999994E-2</v>
      </c>
      <c r="I41" s="266">
        <f>E41*H41</f>
        <v>8.468</v>
      </c>
      <c r="J41" s="265">
        <v>0</v>
      </c>
      <c r="K41" s="266">
        <f>E41*J41</f>
        <v>0</v>
      </c>
      <c r="O41" s="258">
        <v>2</v>
      </c>
      <c r="AA41" s="233">
        <v>1</v>
      </c>
      <c r="AB41" s="233">
        <v>1</v>
      </c>
      <c r="AC41" s="233">
        <v>1</v>
      </c>
      <c r="AZ41" s="233">
        <v>1</v>
      </c>
      <c r="BA41" s="233">
        <f>IF(AZ41=1,G41,0)</f>
        <v>0</v>
      </c>
      <c r="BB41" s="233">
        <f>IF(AZ41=2,G41,0)</f>
        <v>0</v>
      </c>
      <c r="BC41" s="233">
        <f>IF(AZ41=3,G41,0)</f>
        <v>0</v>
      </c>
      <c r="BD41" s="233">
        <f>IF(AZ41=4,G41,0)</f>
        <v>0</v>
      </c>
      <c r="BE41" s="233">
        <f>IF(AZ41=5,G41,0)</f>
        <v>0</v>
      </c>
      <c r="CA41" s="258">
        <v>1</v>
      </c>
      <c r="CB41" s="258">
        <v>1</v>
      </c>
    </row>
    <row r="42" spans="1:80">
      <c r="A42" s="267"/>
      <c r="B42" s="270"/>
      <c r="C42" s="335" t="s">
        <v>1965</v>
      </c>
      <c r="D42" s="336"/>
      <c r="E42" s="271">
        <v>50</v>
      </c>
      <c r="F42" s="272"/>
      <c r="G42" s="273"/>
      <c r="H42" s="274"/>
      <c r="I42" s="268"/>
      <c r="J42" s="275"/>
      <c r="K42" s="268"/>
      <c r="M42" s="269" t="s">
        <v>1965</v>
      </c>
      <c r="O42" s="258"/>
    </row>
    <row r="43" spans="1:80">
      <c r="A43" s="267"/>
      <c r="B43" s="270"/>
      <c r="C43" s="335" t="s">
        <v>1966</v>
      </c>
      <c r="D43" s="336"/>
      <c r="E43" s="271">
        <v>24.5</v>
      </c>
      <c r="F43" s="272"/>
      <c r="G43" s="273"/>
      <c r="H43" s="274"/>
      <c r="I43" s="268"/>
      <c r="J43" s="275"/>
      <c r="K43" s="268"/>
      <c r="M43" s="269" t="s">
        <v>1966</v>
      </c>
      <c r="O43" s="258"/>
    </row>
    <row r="44" spans="1:80">
      <c r="A44" s="267"/>
      <c r="B44" s="270"/>
      <c r="C44" s="335" t="s">
        <v>1968</v>
      </c>
      <c r="D44" s="336"/>
      <c r="E44" s="271">
        <v>16.75</v>
      </c>
      <c r="F44" s="272"/>
      <c r="G44" s="273"/>
      <c r="H44" s="274"/>
      <c r="I44" s="268"/>
      <c r="J44" s="275"/>
      <c r="K44" s="268"/>
      <c r="M44" s="269" t="s">
        <v>1968</v>
      </c>
      <c r="O44" s="258"/>
    </row>
    <row r="45" spans="1:80">
      <c r="A45" s="259">
        <v>17</v>
      </c>
      <c r="B45" s="260" t="s">
        <v>1993</v>
      </c>
      <c r="C45" s="261" t="s">
        <v>1994</v>
      </c>
      <c r="D45" s="262" t="s">
        <v>201</v>
      </c>
      <c r="E45" s="263">
        <v>40</v>
      </c>
      <c r="F45" s="263"/>
      <c r="G45" s="264">
        <f>E45*F45</f>
        <v>0</v>
      </c>
      <c r="H45" s="265">
        <v>3.3E-4</v>
      </c>
      <c r="I45" s="266">
        <f>E45*H45</f>
        <v>1.32E-2</v>
      </c>
      <c r="J45" s="265">
        <v>0</v>
      </c>
      <c r="K45" s="266">
        <f>E45*J45</f>
        <v>0</v>
      </c>
      <c r="O45" s="258">
        <v>2</v>
      </c>
      <c r="AA45" s="233">
        <v>1</v>
      </c>
      <c r="AB45" s="233">
        <v>1</v>
      </c>
      <c r="AC45" s="233">
        <v>1</v>
      </c>
      <c r="AZ45" s="233">
        <v>1</v>
      </c>
      <c r="BA45" s="233">
        <f>IF(AZ45=1,G45,0)</f>
        <v>0</v>
      </c>
      <c r="BB45" s="233">
        <f>IF(AZ45=2,G45,0)</f>
        <v>0</v>
      </c>
      <c r="BC45" s="233">
        <f>IF(AZ45=3,G45,0)</f>
        <v>0</v>
      </c>
      <c r="BD45" s="233">
        <f>IF(AZ45=4,G45,0)</f>
        <v>0</v>
      </c>
      <c r="BE45" s="233">
        <f>IF(AZ45=5,G45,0)</f>
        <v>0</v>
      </c>
      <c r="CA45" s="258">
        <v>1</v>
      </c>
      <c r="CB45" s="258">
        <v>1</v>
      </c>
    </row>
    <row r="46" spans="1:80">
      <c r="A46" s="267"/>
      <c r="B46" s="270"/>
      <c r="C46" s="335" t="s">
        <v>1995</v>
      </c>
      <c r="D46" s="336"/>
      <c r="E46" s="271">
        <v>40</v>
      </c>
      <c r="F46" s="272"/>
      <c r="G46" s="273"/>
      <c r="H46" s="274"/>
      <c r="I46" s="268"/>
      <c r="J46" s="275"/>
      <c r="K46" s="268"/>
      <c r="M46" s="269" t="s">
        <v>1995</v>
      </c>
      <c r="O46" s="258"/>
    </row>
    <row r="47" spans="1:80">
      <c r="A47" s="259">
        <v>18</v>
      </c>
      <c r="B47" s="260" t="s">
        <v>1996</v>
      </c>
      <c r="C47" s="261" t="s">
        <v>1997</v>
      </c>
      <c r="D47" s="262" t="s">
        <v>172</v>
      </c>
      <c r="E47" s="263">
        <v>22.9</v>
      </c>
      <c r="F47" s="263"/>
      <c r="G47" s="264">
        <f>E47*F47</f>
        <v>0</v>
      </c>
      <c r="H47" s="265">
        <v>7.1999999999999995E-2</v>
      </c>
      <c r="I47" s="266">
        <f>E47*H47</f>
        <v>1.6487999999999998</v>
      </c>
      <c r="J47" s="265">
        <v>0</v>
      </c>
      <c r="K47" s="266">
        <f>E47*J47</f>
        <v>0</v>
      </c>
      <c r="O47" s="258">
        <v>2</v>
      </c>
      <c r="AA47" s="233">
        <v>1</v>
      </c>
      <c r="AB47" s="233">
        <v>1</v>
      </c>
      <c r="AC47" s="233">
        <v>1</v>
      </c>
      <c r="AZ47" s="233">
        <v>1</v>
      </c>
      <c r="BA47" s="233">
        <f>IF(AZ47=1,G47,0)</f>
        <v>0</v>
      </c>
      <c r="BB47" s="233">
        <f>IF(AZ47=2,G47,0)</f>
        <v>0</v>
      </c>
      <c r="BC47" s="233">
        <f>IF(AZ47=3,G47,0)</f>
        <v>0</v>
      </c>
      <c r="BD47" s="233">
        <f>IF(AZ47=4,G47,0)</f>
        <v>0</v>
      </c>
      <c r="BE47" s="233">
        <f>IF(AZ47=5,G47,0)</f>
        <v>0</v>
      </c>
      <c r="CA47" s="258">
        <v>1</v>
      </c>
      <c r="CB47" s="258">
        <v>1</v>
      </c>
    </row>
    <row r="48" spans="1:80">
      <c r="A48" s="267"/>
      <c r="B48" s="270"/>
      <c r="C48" s="335" t="s">
        <v>1998</v>
      </c>
      <c r="D48" s="336"/>
      <c r="E48" s="271">
        <v>22.9</v>
      </c>
      <c r="F48" s="272"/>
      <c r="G48" s="273"/>
      <c r="H48" s="274"/>
      <c r="I48" s="268"/>
      <c r="J48" s="275"/>
      <c r="K48" s="268"/>
      <c r="M48" s="269" t="s">
        <v>1998</v>
      </c>
      <c r="O48" s="258"/>
    </row>
    <row r="49" spans="1:80">
      <c r="A49" s="259">
        <v>19</v>
      </c>
      <c r="B49" s="260" t="s">
        <v>1999</v>
      </c>
      <c r="C49" s="261" t="s">
        <v>2000</v>
      </c>
      <c r="D49" s="262" t="s">
        <v>172</v>
      </c>
      <c r="E49" s="263">
        <v>290</v>
      </c>
      <c r="F49" s="263"/>
      <c r="G49" s="264">
        <f>E49*F49</f>
        <v>0</v>
      </c>
      <c r="H49" s="265">
        <v>0.80159999999999998</v>
      </c>
      <c r="I49" s="266">
        <f>E49*H49</f>
        <v>232.464</v>
      </c>
      <c r="J49" s="265">
        <v>0</v>
      </c>
      <c r="K49" s="266">
        <f>E49*J49</f>
        <v>0</v>
      </c>
      <c r="O49" s="258">
        <v>2</v>
      </c>
      <c r="AA49" s="233">
        <v>2</v>
      </c>
      <c r="AB49" s="233">
        <v>0</v>
      </c>
      <c r="AC49" s="233">
        <v>0</v>
      </c>
      <c r="AZ49" s="233">
        <v>1</v>
      </c>
      <c r="BA49" s="233">
        <f>IF(AZ49=1,G49,0)</f>
        <v>0</v>
      </c>
      <c r="BB49" s="233">
        <f>IF(AZ49=2,G49,0)</f>
        <v>0</v>
      </c>
      <c r="BC49" s="233">
        <f>IF(AZ49=3,G49,0)</f>
        <v>0</v>
      </c>
      <c r="BD49" s="233">
        <f>IF(AZ49=4,G49,0)</f>
        <v>0</v>
      </c>
      <c r="BE49" s="233">
        <f>IF(AZ49=5,G49,0)</f>
        <v>0</v>
      </c>
      <c r="CA49" s="258">
        <v>2</v>
      </c>
      <c r="CB49" s="258">
        <v>0</v>
      </c>
    </row>
    <row r="50" spans="1:80">
      <c r="A50" s="267"/>
      <c r="B50" s="270"/>
      <c r="C50" s="335" t="s">
        <v>2001</v>
      </c>
      <c r="D50" s="336"/>
      <c r="E50" s="271">
        <v>290</v>
      </c>
      <c r="F50" s="272"/>
      <c r="G50" s="273"/>
      <c r="H50" s="274"/>
      <c r="I50" s="268"/>
      <c r="J50" s="275"/>
      <c r="K50" s="268"/>
      <c r="M50" s="269" t="s">
        <v>2001</v>
      </c>
      <c r="O50" s="258"/>
    </row>
    <row r="51" spans="1:80">
      <c r="A51" s="259">
        <v>20</v>
      </c>
      <c r="B51" s="260" t="s">
        <v>2002</v>
      </c>
      <c r="C51" s="261" t="s">
        <v>2003</v>
      </c>
      <c r="D51" s="262" t="s">
        <v>172</v>
      </c>
      <c r="E51" s="263">
        <v>56.549799999999998</v>
      </c>
      <c r="F51" s="263"/>
      <c r="G51" s="264">
        <f>E51*F51</f>
        <v>0</v>
      </c>
      <c r="H51" s="265">
        <v>0.129</v>
      </c>
      <c r="I51" s="266">
        <f>E51*H51</f>
        <v>7.2949241999999996</v>
      </c>
      <c r="J51" s="265"/>
      <c r="K51" s="266">
        <f>E51*J51</f>
        <v>0</v>
      </c>
      <c r="O51" s="258">
        <v>2</v>
      </c>
      <c r="AA51" s="233">
        <v>3</v>
      </c>
      <c r="AB51" s="233">
        <v>0</v>
      </c>
      <c r="AC51" s="233">
        <v>59245110</v>
      </c>
      <c r="AZ51" s="233">
        <v>1</v>
      </c>
      <c r="BA51" s="233">
        <f>IF(AZ51=1,G51,0)</f>
        <v>0</v>
      </c>
      <c r="BB51" s="233">
        <f>IF(AZ51=2,G51,0)</f>
        <v>0</v>
      </c>
      <c r="BC51" s="233">
        <f>IF(AZ51=3,G51,0)</f>
        <v>0</v>
      </c>
      <c r="BD51" s="233">
        <f>IF(AZ51=4,G51,0)</f>
        <v>0</v>
      </c>
      <c r="BE51" s="233">
        <f>IF(AZ51=5,G51,0)</f>
        <v>0</v>
      </c>
      <c r="CA51" s="258">
        <v>3</v>
      </c>
      <c r="CB51" s="258">
        <v>0</v>
      </c>
    </row>
    <row r="52" spans="1:80">
      <c r="A52" s="267"/>
      <c r="B52" s="270"/>
      <c r="C52" s="335" t="s">
        <v>1967</v>
      </c>
      <c r="D52" s="336"/>
      <c r="E52" s="271">
        <v>53.856999999999999</v>
      </c>
      <c r="F52" s="272"/>
      <c r="G52" s="273"/>
      <c r="H52" s="274"/>
      <c r="I52" s="268"/>
      <c r="J52" s="275"/>
      <c r="K52" s="268"/>
      <c r="M52" s="269" t="s">
        <v>1967</v>
      </c>
      <c r="O52" s="258"/>
    </row>
    <row r="53" spans="1:80">
      <c r="A53" s="267"/>
      <c r="B53" s="270"/>
      <c r="C53" s="335" t="s">
        <v>2004</v>
      </c>
      <c r="D53" s="336"/>
      <c r="E53" s="271">
        <v>2.6928000000000001</v>
      </c>
      <c r="F53" s="272"/>
      <c r="G53" s="273"/>
      <c r="H53" s="274"/>
      <c r="I53" s="268"/>
      <c r="J53" s="275"/>
      <c r="K53" s="268"/>
      <c r="M53" s="269" t="s">
        <v>2004</v>
      </c>
      <c r="O53" s="258"/>
    </row>
    <row r="54" spans="1:80">
      <c r="A54" s="259">
        <v>21</v>
      </c>
      <c r="B54" s="260" t="s">
        <v>2005</v>
      </c>
      <c r="C54" s="261" t="s">
        <v>2006</v>
      </c>
      <c r="D54" s="262" t="s">
        <v>172</v>
      </c>
      <c r="E54" s="263">
        <v>95.8125</v>
      </c>
      <c r="F54" s="263"/>
      <c r="G54" s="264">
        <f>E54*F54</f>
        <v>0</v>
      </c>
      <c r="H54" s="265">
        <v>0.17244999999999999</v>
      </c>
      <c r="I54" s="266">
        <f>E54*H54</f>
        <v>16.522865624999998</v>
      </c>
      <c r="J54" s="265"/>
      <c r="K54" s="266">
        <f>E54*J54</f>
        <v>0</v>
      </c>
      <c r="O54" s="258">
        <v>2</v>
      </c>
      <c r="AA54" s="233">
        <v>3</v>
      </c>
      <c r="AB54" s="233">
        <v>0</v>
      </c>
      <c r="AC54" s="233">
        <v>592451178</v>
      </c>
      <c r="AZ54" s="233">
        <v>1</v>
      </c>
      <c r="BA54" s="233">
        <f>IF(AZ54=1,G54,0)</f>
        <v>0</v>
      </c>
      <c r="BB54" s="233">
        <f>IF(AZ54=2,G54,0)</f>
        <v>0</v>
      </c>
      <c r="BC54" s="233">
        <f>IF(AZ54=3,G54,0)</f>
        <v>0</v>
      </c>
      <c r="BD54" s="233">
        <f>IF(AZ54=4,G54,0)</f>
        <v>0</v>
      </c>
      <c r="BE54" s="233">
        <f>IF(AZ54=5,G54,0)</f>
        <v>0</v>
      </c>
      <c r="CA54" s="258">
        <v>3</v>
      </c>
      <c r="CB54" s="258">
        <v>0</v>
      </c>
    </row>
    <row r="55" spans="1:80">
      <c r="A55" s="267"/>
      <c r="B55" s="270"/>
      <c r="C55" s="335" t="s">
        <v>1965</v>
      </c>
      <c r="D55" s="336"/>
      <c r="E55" s="271">
        <v>50</v>
      </c>
      <c r="F55" s="272"/>
      <c r="G55" s="273"/>
      <c r="H55" s="274"/>
      <c r="I55" s="268"/>
      <c r="J55" s="275"/>
      <c r="K55" s="268"/>
      <c r="M55" s="269" t="s">
        <v>1965</v>
      </c>
      <c r="O55" s="258"/>
    </row>
    <row r="56" spans="1:80">
      <c r="A56" s="267"/>
      <c r="B56" s="270"/>
      <c r="C56" s="335" t="s">
        <v>2007</v>
      </c>
      <c r="D56" s="336"/>
      <c r="E56" s="271">
        <v>24.5</v>
      </c>
      <c r="F56" s="272"/>
      <c r="G56" s="273"/>
      <c r="H56" s="274"/>
      <c r="I56" s="268"/>
      <c r="J56" s="275"/>
      <c r="K56" s="268"/>
      <c r="M56" s="269" t="s">
        <v>2007</v>
      </c>
      <c r="O56" s="258"/>
    </row>
    <row r="57" spans="1:80">
      <c r="A57" s="267"/>
      <c r="B57" s="270"/>
      <c r="C57" s="335" t="s">
        <v>1968</v>
      </c>
      <c r="D57" s="336"/>
      <c r="E57" s="271">
        <v>16.75</v>
      </c>
      <c r="F57" s="272"/>
      <c r="G57" s="273"/>
      <c r="H57" s="274"/>
      <c r="I57" s="268"/>
      <c r="J57" s="275"/>
      <c r="K57" s="268"/>
      <c r="M57" s="269" t="s">
        <v>1968</v>
      </c>
      <c r="O57" s="258"/>
    </row>
    <row r="58" spans="1:80">
      <c r="A58" s="267"/>
      <c r="B58" s="270"/>
      <c r="C58" s="335" t="s">
        <v>2008</v>
      </c>
      <c r="D58" s="336"/>
      <c r="E58" s="271">
        <v>4.5625</v>
      </c>
      <c r="F58" s="272"/>
      <c r="G58" s="273"/>
      <c r="H58" s="274"/>
      <c r="I58" s="268"/>
      <c r="J58" s="275"/>
      <c r="K58" s="268"/>
      <c r="M58" s="269" t="s">
        <v>2008</v>
      </c>
      <c r="O58" s="258"/>
    </row>
    <row r="59" spans="1:80">
      <c r="A59" s="259">
        <v>22</v>
      </c>
      <c r="B59" s="260" t="s">
        <v>2009</v>
      </c>
      <c r="C59" s="261" t="s">
        <v>2010</v>
      </c>
      <c r="D59" s="262" t="s">
        <v>172</v>
      </c>
      <c r="E59" s="263">
        <v>24.503</v>
      </c>
      <c r="F59" s="263"/>
      <c r="G59" s="264">
        <f>E59*F59</f>
        <v>0</v>
      </c>
      <c r="H59" s="265">
        <v>0.108</v>
      </c>
      <c r="I59" s="266">
        <f>E59*H59</f>
        <v>2.6463239999999999</v>
      </c>
      <c r="J59" s="265"/>
      <c r="K59" s="266">
        <f>E59*J59</f>
        <v>0</v>
      </c>
      <c r="O59" s="258">
        <v>2</v>
      </c>
      <c r="AA59" s="233">
        <v>3</v>
      </c>
      <c r="AB59" s="233">
        <v>0</v>
      </c>
      <c r="AC59" s="233">
        <v>59245601</v>
      </c>
      <c r="AZ59" s="233">
        <v>1</v>
      </c>
      <c r="BA59" s="233">
        <f>IF(AZ59=1,G59,0)</f>
        <v>0</v>
      </c>
      <c r="BB59" s="233">
        <f>IF(AZ59=2,G59,0)</f>
        <v>0</v>
      </c>
      <c r="BC59" s="233">
        <f>IF(AZ59=3,G59,0)</f>
        <v>0</v>
      </c>
      <c r="BD59" s="233">
        <f>IF(AZ59=4,G59,0)</f>
        <v>0</v>
      </c>
      <c r="BE59" s="233">
        <f>IF(AZ59=5,G59,0)</f>
        <v>0</v>
      </c>
      <c r="CA59" s="258">
        <v>3</v>
      </c>
      <c r="CB59" s="258">
        <v>0</v>
      </c>
    </row>
    <row r="60" spans="1:80">
      <c r="A60" s="267"/>
      <c r="B60" s="270"/>
      <c r="C60" s="335" t="s">
        <v>2011</v>
      </c>
      <c r="D60" s="336"/>
      <c r="E60" s="271">
        <v>22.9</v>
      </c>
      <c r="F60" s="272"/>
      <c r="G60" s="273"/>
      <c r="H60" s="274"/>
      <c r="I60" s="268"/>
      <c r="J60" s="275"/>
      <c r="K60" s="268"/>
      <c r="M60" s="269" t="s">
        <v>2011</v>
      </c>
      <c r="O60" s="258"/>
    </row>
    <row r="61" spans="1:80">
      <c r="A61" s="267"/>
      <c r="B61" s="270"/>
      <c r="C61" s="335" t="s">
        <v>2012</v>
      </c>
      <c r="D61" s="336"/>
      <c r="E61" s="271">
        <v>1.603</v>
      </c>
      <c r="F61" s="272"/>
      <c r="G61" s="273"/>
      <c r="H61" s="274"/>
      <c r="I61" s="268"/>
      <c r="J61" s="275"/>
      <c r="K61" s="268"/>
      <c r="M61" s="269" t="s">
        <v>2012</v>
      </c>
      <c r="O61" s="258"/>
    </row>
    <row r="62" spans="1:80">
      <c r="A62" s="259">
        <v>23</v>
      </c>
      <c r="B62" s="260" t="s">
        <v>211</v>
      </c>
      <c r="C62" s="261" t="s">
        <v>2013</v>
      </c>
      <c r="D62" s="262" t="s">
        <v>172</v>
      </c>
      <c r="E62" s="263">
        <v>31.602</v>
      </c>
      <c r="F62" s="263"/>
      <c r="G62" s="264">
        <f>E62*F62</f>
        <v>0</v>
      </c>
      <c r="H62" s="265">
        <v>5.9999999999999995E-4</v>
      </c>
      <c r="I62" s="266">
        <f>E62*H62</f>
        <v>1.8961199999999998E-2</v>
      </c>
      <c r="J62" s="265"/>
      <c r="K62" s="266">
        <f>E62*J62</f>
        <v>0</v>
      </c>
      <c r="O62" s="258">
        <v>2</v>
      </c>
      <c r="AA62" s="233">
        <v>3</v>
      </c>
      <c r="AB62" s="233">
        <v>7</v>
      </c>
      <c r="AC62" s="233">
        <v>69366081</v>
      </c>
      <c r="AZ62" s="233">
        <v>1</v>
      </c>
      <c r="BA62" s="233">
        <f>IF(AZ62=1,G62,0)</f>
        <v>0</v>
      </c>
      <c r="BB62" s="233">
        <f>IF(AZ62=2,G62,0)</f>
        <v>0</v>
      </c>
      <c r="BC62" s="233">
        <f>IF(AZ62=3,G62,0)</f>
        <v>0</v>
      </c>
      <c r="BD62" s="233">
        <f>IF(AZ62=4,G62,0)</f>
        <v>0</v>
      </c>
      <c r="BE62" s="233">
        <f>IF(AZ62=5,G62,0)</f>
        <v>0</v>
      </c>
      <c r="CA62" s="258">
        <v>3</v>
      </c>
      <c r="CB62" s="258">
        <v>7</v>
      </c>
    </row>
    <row r="63" spans="1:80">
      <c r="A63" s="267"/>
      <c r="B63" s="270"/>
      <c r="C63" s="335" t="s">
        <v>2014</v>
      </c>
      <c r="D63" s="336"/>
      <c r="E63" s="271">
        <v>27.48</v>
      </c>
      <c r="F63" s="272"/>
      <c r="G63" s="273"/>
      <c r="H63" s="274"/>
      <c r="I63" s="268"/>
      <c r="J63" s="275"/>
      <c r="K63" s="268"/>
      <c r="M63" s="269" t="s">
        <v>2014</v>
      </c>
      <c r="O63" s="258"/>
    </row>
    <row r="64" spans="1:80">
      <c r="A64" s="267"/>
      <c r="B64" s="270"/>
      <c r="C64" s="335" t="s">
        <v>2015</v>
      </c>
      <c r="D64" s="336"/>
      <c r="E64" s="271">
        <v>4.1219999999999999</v>
      </c>
      <c r="F64" s="272"/>
      <c r="G64" s="273"/>
      <c r="H64" s="274"/>
      <c r="I64" s="268"/>
      <c r="J64" s="275"/>
      <c r="K64" s="268"/>
      <c r="M64" s="269" t="s">
        <v>2015</v>
      </c>
      <c r="O64" s="258"/>
    </row>
    <row r="65" spans="1:80">
      <c r="A65" s="276"/>
      <c r="B65" s="277" t="s">
        <v>103</v>
      </c>
      <c r="C65" s="278" t="s">
        <v>1978</v>
      </c>
      <c r="D65" s="279"/>
      <c r="E65" s="280"/>
      <c r="F65" s="281"/>
      <c r="G65" s="282">
        <f>SUM(G25:G64)</f>
        <v>0</v>
      </c>
      <c r="H65" s="283"/>
      <c r="I65" s="284">
        <f>SUM(I25:I64)</f>
        <v>427.447254875</v>
      </c>
      <c r="J65" s="283"/>
      <c r="K65" s="284">
        <f>SUM(K25:K64)</f>
        <v>0</v>
      </c>
      <c r="O65" s="258">
        <v>4</v>
      </c>
      <c r="BA65" s="285">
        <f>SUM(BA25:BA64)</f>
        <v>0</v>
      </c>
      <c r="BB65" s="285">
        <f>SUM(BB25:BB64)</f>
        <v>0</v>
      </c>
      <c r="BC65" s="285">
        <f>SUM(BC25:BC64)</f>
        <v>0</v>
      </c>
      <c r="BD65" s="285">
        <f>SUM(BD25:BD64)</f>
        <v>0</v>
      </c>
      <c r="BE65" s="285">
        <f>SUM(BE25:BE64)</f>
        <v>0</v>
      </c>
    </row>
    <row r="66" spans="1:80">
      <c r="A66" s="248" t="s">
        <v>100</v>
      </c>
      <c r="B66" s="249" t="s">
        <v>641</v>
      </c>
      <c r="C66" s="250" t="s">
        <v>642</v>
      </c>
      <c r="D66" s="251"/>
      <c r="E66" s="252"/>
      <c r="F66" s="252"/>
      <c r="G66" s="253"/>
      <c r="H66" s="254"/>
      <c r="I66" s="255"/>
      <c r="J66" s="256"/>
      <c r="K66" s="257"/>
      <c r="O66" s="258">
        <v>1</v>
      </c>
    </row>
    <row r="67" spans="1:80">
      <c r="A67" s="259">
        <v>24</v>
      </c>
      <c r="B67" s="260" t="s">
        <v>2016</v>
      </c>
      <c r="C67" s="261" t="s">
        <v>2017</v>
      </c>
      <c r="D67" s="262" t="s">
        <v>201</v>
      </c>
      <c r="E67" s="263">
        <v>45.8</v>
      </c>
      <c r="F67" s="263"/>
      <c r="G67" s="264">
        <f>E67*F67</f>
        <v>0</v>
      </c>
      <c r="H67" s="265">
        <v>0.10249999999999999</v>
      </c>
      <c r="I67" s="266">
        <f>E67*H67</f>
        <v>4.6944999999999997</v>
      </c>
      <c r="J67" s="265">
        <v>0</v>
      </c>
      <c r="K67" s="266">
        <f>E67*J67</f>
        <v>0</v>
      </c>
      <c r="O67" s="258">
        <v>2</v>
      </c>
      <c r="AA67" s="233">
        <v>1</v>
      </c>
      <c r="AB67" s="233">
        <v>1</v>
      </c>
      <c r="AC67" s="233">
        <v>1</v>
      </c>
      <c r="AZ67" s="233">
        <v>1</v>
      </c>
      <c r="BA67" s="233">
        <f>IF(AZ67=1,G67,0)</f>
        <v>0</v>
      </c>
      <c r="BB67" s="233">
        <f>IF(AZ67=2,G67,0)</f>
        <v>0</v>
      </c>
      <c r="BC67" s="233">
        <f>IF(AZ67=3,G67,0)</f>
        <v>0</v>
      </c>
      <c r="BD67" s="233">
        <f>IF(AZ67=4,G67,0)</f>
        <v>0</v>
      </c>
      <c r="BE67" s="233">
        <f>IF(AZ67=5,G67,0)</f>
        <v>0</v>
      </c>
      <c r="CA67" s="258">
        <v>1</v>
      </c>
      <c r="CB67" s="258">
        <v>1</v>
      </c>
    </row>
    <row r="68" spans="1:80">
      <c r="A68" s="267"/>
      <c r="B68" s="270"/>
      <c r="C68" s="335" t="s">
        <v>2018</v>
      </c>
      <c r="D68" s="336"/>
      <c r="E68" s="271">
        <v>45.8</v>
      </c>
      <c r="F68" s="272"/>
      <c r="G68" s="273"/>
      <c r="H68" s="274"/>
      <c r="I68" s="268"/>
      <c r="J68" s="275"/>
      <c r="K68" s="268"/>
      <c r="M68" s="269" t="s">
        <v>2018</v>
      </c>
      <c r="O68" s="258"/>
    </row>
    <row r="69" spans="1:80">
      <c r="A69" s="259">
        <v>25</v>
      </c>
      <c r="B69" s="260" t="s">
        <v>2019</v>
      </c>
      <c r="C69" s="261" t="s">
        <v>2020</v>
      </c>
      <c r="D69" s="262" t="s">
        <v>201</v>
      </c>
      <c r="E69" s="263">
        <v>13.5</v>
      </c>
      <c r="F69" s="263"/>
      <c r="G69" s="264">
        <f>E69*F69</f>
        <v>0</v>
      </c>
      <c r="H69" s="265">
        <v>0.185</v>
      </c>
      <c r="I69" s="266">
        <f>E69*H69</f>
        <v>2.4975000000000001</v>
      </c>
      <c r="J69" s="265">
        <v>0</v>
      </c>
      <c r="K69" s="266">
        <f>E69*J69</f>
        <v>0</v>
      </c>
      <c r="O69" s="258">
        <v>2</v>
      </c>
      <c r="AA69" s="233">
        <v>1</v>
      </c>
      <c r="AB69" s="233">
        <v>1</v>
      </c>
      <c r="AC69" s="233">
        <v>1</v>
      </c>
      <c r="AZ69" s="233">
        <v>1</v>
      </c>
      <c r="BA69" s="233">
        <f>IF(AZ69=1,G69,0)</f>
        <v>0</v>
      </c>
      <c r="BB69" s="233">
        <f>IF(AZ69=2,G69,0)</f>
        <v>0</v>
      </c>
      <c r="BC69" s="233">
        <f>IF(AZ69=3,G69,0)</f>
        <v>0</v>
      </c>
      <c r="BD69" s="233">
        <f>IF(AZ69=4,G69,0)</f>
        <v>0</v>
      </c>
      <c r="BE69" s="233">
        <f>IF(AZ69=5,G69,0)</f>
        <v>0</v>
      </c>
      <c r="CA69" s="258">
        <v>1</v>
      </c>
      <c r="CB69" s="258">
        <v>1</v>
      </c>
    </row>
    <row r="70" spans="1:80">
      <c r="A70" s="267"/>
      <c r="B70" s="270"/>
      <c r="C70" s="335" t="s">
        <v>2021</v>
      </c>
      <c r="D70" s="336"/>
      <c r="E70" s="271">
        <v>13.5</v>
      </c>
      <c r="F70" s="272"/>
      <c r="G70" s="273"/>
      <c r="H70" s="274"/>
      <c r="I70" s="268"/>
      <c r="J70" s="275"/>
      <c r="K70" s="268"/>
      <c r="M70" s="269" t="s">
        <v>2021</v>
      </c>
      <c r="O70" s="258"/>
    </row>
    <row r="71" spans="1:80">
      <c r="A71" s="259">
        <v>26</v>
      </c>
      <c r="B71" s="260" t="s">
        <v>2022</v>
      </c>
      <c r="C71" s="261" t="s">
        <v>2023</v>
      </c>
      <c r="D71" s="262" t="s">
        <v>201</v>
      </c>
      <c r="E71" s="263">
        <v>65.150000000000006</v>
      </c>
      <c r="F71" s="263"/>
      <c r="G71" s="264">
        <f>E71*F71</f>
        <v>0</v>
      </c>
      <c r="H71" s="265">
        <v>0.188</v>
      </c>
      <c r="I71" s="266">
        <f>E71*H71</f>
        <v>12.248200000000001</v>
      </c>
      <c r="J71" s="265">
        <v>0</v>
      </c>
      <c r="K71" s="266">
        <f>E71*J71</f>
        <v>0</v>
      </c>
      <c r="O71" s="258">
        <v>2</v>
      </c>
      <c r="AA71" s="233">
        <v>1</v>
      </c>
      <c r="AB71" s="233">
        <v>1</v>
      </c>
      <c r="AC71" s="233">
        <v>1</v>
      </c>
      <c r="AZ71" s="233">
        <v>1</v>
      </c>
      <c r="BA71" s="233">
        <f>IF(AZ71=1,G71,0)</f>
        <v>0</v>
      </c>
      <c r="BB71" s="233">
        <f>IF(AZ71=2,G71,0)</f>
        <v>0</v>
      </c>
      <c r="BC71" s="233">
        <f>IF(AZ71=3,G71,0)</f>
        <v>0</v>
      </c>
      <c r="BD71" s="233">
        <f>IF(AZ71=4,G71,0)</f>
        <v>0</v>
      </c>
      <c r="BE71" s="233">
        <f>IF(AZ71=5,G71,0)</f>
        <v>0</v>
      </c>
      <c r="CA71" s="258">
        <v>1</v>
      </c>
      <c r="CB71" s="258">
        <v>1</v>
      </c>
    </row>
    <row r="72" spans="1:80">
      <c r="A72" s="267"/>
      <c r="B72" s="270"/>
      <c r="C72" s="335" t="s">
        <v>2024</v>
      </c>
      <c r="D72" s="336"/>
      <c r="E72" s="271">
        <v>27.5</v>
      </c>
      <c r="F72" s="272"/>
      <c r="G72" s="273"/>
      <c r="H72" s="274"/>
      <c r="I72" s="268"/>
      <c r="J72" s="275"/>
      <c r="K72" s="268"/>
      <c r="M72" s="269" t="s">
        <v>2024</v>
      </c>
      <c r="O72" s="258"/>
    </row>
    <row r="73" spans="1:80">
      <c r="A73" s="267"/>
      <c r="B73" s="270"/>
      <c r="C73" s="335" t="s">
        <v>2025</v>
      </c>
      <c r="D73" s="336"/>
      <c r="E73" s="271">
        <v>37.65</v>
      </c>
      <c r="F73" s="272"/>
      <c r="G73" s="273"/>
      <c r="H73" s="274"/>
      <c r="I73" s="268"/>
      <c r="J73" s="275"/>
      <c r="K73" s="268"/>
      <c r="M73" s="269" t="s">
        <v>2025</v>
      </c>
      <c r="O73" s="258"/>
    </row>
    <row r="74" spans="1:80">
      <c r="A74" s="259">
        <v>27</v>
      </c>
      <c r="B74" s="260" t="s">
        <v>2026</v>
      </c>
      <c r="C74" s="261" t="s">
        <v>2027</v>
      </c>
      <c r="D74" s="262" t="s">
        <v>229</v>
      </c>
      <c r="E74" s="263">
        <v>48.09</v>
      </c>
      <c r="F74" s="263"/>
      <c r="G74" s="264">
        <f>E74*F74</f>
        <v>0</v>
      </c>
      <c r="H74" s="265">
        <v>2.7E-2</v>
      </c>
      <c r="I74" s="266">
        <f>E74*H74</f>
        <v>1.29843</v>
      </c>
      <c r="J74" s="265"/>
      <c r="K74" s="266">
        <f>E74*J74</f>
        <v>0</v>
      </c>
      <c r="O74" s="258">
        <v>2</v>
      </c>
      <c r="AA74" s="233">
        <v>3</v>
      </c>
      <c r="AB74" s="233">
        <v>0</v>
      </c>
      <c r="AC74" s="233">
        <v>59217335</v>
      </c>
      <c r="AZ74" s="233">
        <v>1</v>
      </c>
      <c r="BA74" s="233">
        <f>IF(AZ74=1,G74,0)</f>
        <v>0</v>
      </c>
      <c r="BB74" s="233">
        <f>IF(AZ74=2,G74,0)</f>
        <v>0</v>
      </c>
      <c r="BC74" s="233">
        <f>IF(AZ74=3,G74,0)</f>
        <v>0</v>
      </c>
      <c r="BD74" s="233">
        <f>IF(AZ74=4,G74,0)</f>
        <v>0</v>
      </c>
      <c r="BE74" s="233">
        <f>IF(AZ74=5,G74,0)</f>
        <v>0</v>
      </c>
      <c r="CA74" s="258">
        <v>3</v>
      </c>
      <c r="CB74" s="258">
        <v>0</v>
      </c>
    </row>
    <row r="75" spans="1:80">
      <c r="A75" s="267"/>
      <c r="B75" s="270"/>
      <c r="C75" s="335" t="s">
        <v>2028</v>
      </c>
      <c r="D75" s="336"/>
      <c r="E75" s="271">
        <v>45.8</v>
      </c>
      <c r="F75" s="272"/>
      <c r="G75" s="273"/>
      <c r="H75" s="274"/>
      <c r="I75" s="268"/>
      <c r="J75" s="275"/>
      <c r="K75" s="268"/>
      <c r="M75" s="269" t="s">
        <v>2028</v>
      </c>
      <c r="O75" s="258"/>
    </row>
    <row r="76" spans="1:80">
      <c r="A76" s="267"/>
      <c r="B76" s="270"/>
      <c r="C76" s="335" t="s">
        <v>2029</v>
      </c>
      <c r="D76" s="336"/>
      <c r="E76" s="271">
        <v>2.29</v>
      </c>
      <c r="F76" s="272"/>
      <c r="G76" s="273"/>
      <c r="H76" s="274"/>
      <c r="I76" s="268"/>
      <c r="J76" s="275"/>
      <c r="K76" s="268"/>
      <c r="M76" s="269" t="s">
        <v>2029</v>
      </c>
      <c r="O76" s="258"/>
    </row>
    <row r="77" spans="1:80">
      <c r="A77" s="259">
        <v>28</v>
      </c>
      <c r="B77" s="260" t="s">
        <v>2030</v>
      </c>
      <c r="C77" s="261" t="s">
        <v>2031</v>
      </c>
      <c r="D77" s="262" t="s">
        <v>229</v>
      </c>
      <c r="E77" s="263">
        <v>39.532499999999999</v>
      </c>
      <c r="F77" s="263"/>
      <c r="G77" s="264">
        <f>E77*F77</f>
        <v>0</v>
      </c>
      <c r="H77" s="265">
        <v>3.5999999999999997E-2</v>
      </c>
      <c r="I77" s="266">
        <f>E77*H77</f>
        <v>1.4231699999999998</v>
      </c>
      <c r="J77" s="265"/>
      <c r="K77" s="266">
        <f>E77*J77</f>
        <v>0</v>
      </c>
      <c r="O77" s="258">
        <v>2</v>
      </c>
      <c r="AA77" s="233">
        <v>3</v>
      </c>
      <c r="AB77" s="233">
        <v>0</v>
      </c>
      <c r="AC77" s="233">
        <v>59217422</v>
      </c>
      <c r="AZ77" s="233">
        <v>1</v>
      </c>
      <c r="BA77" s="233">
        <f>IF(AZ77=1,G77,0)</f>
        <v>0</v>
      </c>
      <c r="BB77" s="233">
        <f>IF(AZ77=2,G77,0)</f>
        <v>0</v>
      </c>
      <c r="BC77" s="233">
        <f>IF(AZ77=3,G77,0)</f>
        <v>0</v>
      </c>
      <c r="BD77" s="233">
        <f>IF(AZ77=4,G77,0)</f>
        <v>0</v>
      </c>
      <c r="BE77" s="233">
        <f>IF(AZ77=5,G77,0)</f>
        <v>0</v>
      </c>
      <c r="CA77" s="258">
        <v>3</v>
      </c>
      <c r="CB77" s="258">
        <v>0</v>
      </c>
    </row>
    <row r="78" spans="1:80">
      <c r="A78" s="267"/>
      <c r="B78" s="270"/>
      <c r="C78" s="335" t="s">
        <v>2032</v>
      </c>
      <c r="D78" s="336"/>
      <c r="E78" s="271">
        <v>37.65</v>
      </c>
      <c r="F78" s="272"/>
      <c r="G78" s="273"/>
      <c r="H78" s="274"/>
      <c r="I78" s="268"/>
      <c r="J78" s="275"/>
      <c r="K78" s="268"/>
      <c r="M78" s="269" t="s">
        <v>2032</v>
      </c>
      <c r="O78" s="258"/>
    </row>
    <row r="79" spans="1:80">
      <c r="A79" s="267"/>
      <c r="B79" s="270"/>
      <c r="C79" s="335" t="s">
        <v>2033</v>
      </c>
      <c r="D79" s="336"/>
      <c r="E79" s="271">
        <v>1.8825000000000001</v>
      </c>
      <c r="F79" s="272"/>
      <c r="G79" s="273"/>
      <c r="H79" s="274"/>
      <c r="I79" s="268"/>
      <c r="J79" s="275"/>
      <c r="K79" s="268"/>
      <c r="M79" s="269" t="s">
        <v>2033</v>
      </c>
      <c r="O79" s="258"/>
    </row>
    <row r="80" spans="1:80">
      <c r="A80" s="259">
        <v>29</v>
      </c>
      <c r="B80" s="260" t="s">
        <v>2034</v>
      </c>
      <c r="C80" s="261" t="s">
        <v>2035</v>
      </c>
      <c r="D80" s="262" t="s">
        <v>229</v>
      </c>
      <c r="E80" s="263">
        <v>29.425000000000001</v>
      </c>
      <c r="F80" s="263"/>
      <c r="G80" s="264">
        <f>E80*F80</f>
        <v>0</v>
      </c>
      <c r="H80" s="265">
        <v>8.2100000000000006E-2</v>
      </c>
      <c r="I80" s="266">
        <f>E80*H80</f>
        <v>2.4157925000000002</v>
      </c>
      <c r="J80" s="265"/>
      <c r="K80" s="266">
        <f>E80*J80</f>
        <v>0</v>
      </c>
      <c r="O80" s="258">
        <v>2</v>
      </c>
      <c r="AA80" s="233">
        <v>3</v>
      </c>
      <c r="AB80" s="233">
        <v>0</v>
      </c>
      <c r="AC80" s="233">
        <v>59217472</v>
      </c>
      <c r="AZ80" s="233">
        <v>1</v>
      </c>
      <c r="BA80" s="233">
        <f>IF(AZ80=1,G80,0)</f>
        <v>0</v>
      </c>
      <c r="BB80" s="233">
        <f>IF(AZ80=2,G80,0)</f>
        <v>0</v>
      </c>
      <c r="BC80" s="233">
        <f>IF(AZ80=3,G80,0)</f>
        <v>0</v>
      </c>
      <c r="BD80" s="233">
        <f>IF(AZ80=4,G80,0)</f>
        <v>0</v>
      </c>
      <c r="BE80" s="233">
        <f>IF(AZ80=5,G80,0)</f>
        <v>0</v>
      </c>
      <c r="CA80" s="258">
        <v>3</v>
      </c>
      <c r="CB80" s="258">
        <v>0</v>
      </c>
    </row>
    <row r="81" spans="1:80">
      <c r="A81" s="267"/>
      <c r="B81" s="270"/>
      <c r="C81" s="335" t="s">
        <v>2036</v>
      </c>
      <c r="D81" s="336"/>
      <c r="E81" s="271">
        <v>27.5</v>
      </c>
      <c r="F81" s="272"/>
      <c r="G81" s="273"/>
      <c r="H81" s="274"/>
      <c r="I81" s="268"/>
      <c r="J81" s="275"/>
      <c r="K81" s="268"/>
      <c r="M81" s="269" t="s">
        <v>2036</v>
      </c>
      <c r="O81" s="258"/>
    </row>
    <row r="82" spans="1:80">
      <c r="A82" s="267"/>
      <c r="B82" s="270"/>
      <c r="C82" s="335" t="s">
        <v>2037</v>
      </c>
      <c r="D82" s="336"/>
      <c r="E82" s="271">
        <v>1.925</v>
      </c>
      <c r="F82" s="272"/>
      <c r="G82" s="273"/>
      <c r="H82" s="274"/>
      <c r="I82" s="268"/>
      <c r="J82" s="275"/>
      <c r="K82" s="268"/>
      <c r="M82" s="269" t="s">
        <v>2037</v>
      </c>
      <c r="O82" s="258"/>
    </row>
    <row r="83" spans="1:80">
      <c r="A83" s="259">
        <v>30</v>
      </c>
      <c r="B83" s="260" t="s">
        <v>2038</v>
      </c>
      <c r="C83" s="261" t="s">
        <v>2039</v>
      </c>
      <c r="D83" s="262" t="s">
        <v>229</v>
      </c>
      <c r="E83" s="263">
        <v>14.85</v>
      </c>
      <c r="F83" s="263"/>
      <c r="G83" s="264">
        <f>E83*F83</f>
        <v>0</v>
      </c>
      <c r="H83" s="265">
        <v>4.8300000000000003E-2</v>
      </c>
      <c r="I83" s="266">
        <f>E83*H83</f>
        <v>0.71725499999999998</v>
      </c>
      <c r="J83" s="265"/>
      <c r="K83" s="266">
        <f>E83*J83</f>
        <v>0</v>
      </c>
      <c r="O83" s="258">
        <v>2</v>
      </c>
      <c r="AA83" s="233">
        <v>3</v>
      </c>
      <c r="AB83" s="233">
        <v>0</v>
      </c>
      <c r="AC83" s="233">
        <v>59217476</v>
      </c>
      <c r="AZ83" s="233">
        <v>1</v>
      </c>
      <c r="BA83" s="233">
        <f>IF(AZ83=1,G83,0)</f>
        <v>0</v>
      </c>
      <c r="BB83" s="233">
        <f>IF(AZ83=2,G83,0)</f>
        <v>0</v>
      </c>
      <c r="BC83" s="233">
        <f>IF(AZ83=3,G83,0)</f>
        <v>0</v>
      </c>
      <c r="BD83" s="233">
        <f>IF(AZ83=4,G83,0)</f>
        <v>0</v>
      </c>
      <c r="BE83" s="233">
        <f>IF(AZ83=5,G83,0)</f>
        <v>0</v>
      </c>
      <c r="CA83" s="258">
        <v>3</v>
      </c>
      <c r="CB83" s="258">
        <v>0</v>
      </c>
    </row>
    <row r="84" spans="1:80">
      <c r="A84" s="267"/>
      <c r="B84" s="270"/>
      <c r="C84" s="335" t="s">
        <v>2040</v>
      </c>
      <c r="D84" s="336"/>
      <c r="E84" s="271">
        <v>13.5</v>
      </c>
      <c r="F84" s="272"/>
      <c r="G84" s="273"/>
      <c r="H84" s="274"/>
      <c r="I84" s="268"/>
      <c r="J84" s="275"/>
      <c r="K84" s="268"/>
      <c r="M84" s="269" t="s">
        <v>2040</v>
      </c>
      <c r="O84" s="258"/>
    </row>
    <row r="85" spans="1:80">
      <c r="A85" s="267"/>
      <c r="B85" s="270"/>
      <c r="C85" s="335" t="s">
        <v>2041</v>
      </c>
      <c r="D85" s="336"/>
      <c r="E85" s="271">
        <v>1.35</v>
      </c>
      <c r="F85" s="272"/>
      <c r="G85" s="273"/>
      <c r="H85" s="274"/>
      <c r="I85" s="268"/>
      <c r="J85" s="275"/>
      <c r="K85" s="268"/>
      <c r="M85" s="269" t="s">
        <v>2041</v>
      </c>
      <c r="O85" s="258"/>
    </row>
    <row r="86" spans="1:80">
      <c r="A86" s="276"/>
      <c r="B86" s="277" t="s">
        <v>103</v>
      </c>
      <c r="C86" s="278" t="s">
        <v>643</v>
      </c>
      <c r="D86" s="279"/>
      <c r="E86" s="280"/>
      <c r="F86" s="281"/>
      <c r="G86" s="282">
        <f>SUM(G66:G85)</f>
        <v>0</v>
      </c>
      <c r="H86" s="283"/>
      <c r="I86" s="284">
        <f>SUM(I66:I85)</f>
        <v>25.294847500000003</v>
      </c>
      <c r="J86" s="283"/>
      <c r="K86" s="284">
        <f>SUM(K66:K85)</f>
        <v>0</v>
      </c>
      <c r="O86" s="258">
        <v>4</v>
      </c>
      <c r="BA86" s="285">
        <f>SUM(BA66:BA85)</f>
        <v>0</v>
      </c>
      <c r="BB86" s="285">
        <f>SUM(BB66:BB85)</f>
        <v>0</v>
      </c>
      <c r="BC86" s="285">
        <f>SUM(BC66:BC85)</f>
        <v>0</v>
      </c>
      <c r="BD86" s="285">
        <f>SUM(BD66:BD85)</f>
        <v>0</v>
      </c>
      <c r="BE86" s="285">
        <f>SUM(BE66:BE85)</f>
        <v>0</v>
      </c>
    </row>
    <row r="87" spans="1:80">
      <c r="A87" s="248" t="s">
        <v>100</v>
      </c>
      <c r="B87" s="249" t="s">
        <v>674</v>
      </c>
      <c r="C87" s="250" t="s">
        <v>675</v>
      </c>
      <c r="D87" s="251"/>
      <c r="E87" s="252"/>
      <c r="F87" s="252"/>
      <c r="G87" s="253"/>
      <c r="H87" s="254"/>
      <c r="I87" s="255"/>
      <c r="J87" s="256"/>
      <c r="K87" s="257"/>
      <c r="O87" s="258">
        <v>1</v>
      </c>
    </row>
    <row r="88" spans="1:80">
      <c r="A88" s="259">
        <v>31</v>
      </c>
      <c r="B88" s="260" t="s">
        <v>2042</v>
      </c>
      <c r="C88" s="261" t="s">
        <v>2043</v>
      </c>
      <c r="D88" s="262" t="s">
        <v>201</v>
      </c>
      <c r="E88" s="263">
        <v>11.2</v>
      </c>
      <c r="F88" s="263"/>
      <c r="G88" s="264">
        <f>E88*F88</f>
        <v>0</v>
      </c>
      <c r="H88" s="265">
        <v>0</v>
      </c>
      <c r="I88" s="266">
        <f>E88*H88</f>
        <v>0</v>
      </c>
      <c r="J88" s="265">
        <v>0</v>
      </c>
      <c r="K88" s="266">
        <f>E88*J88</f>
        <v>0</v>
      </c>
      <c r="O88" s="258">
        <v>2</v>
      </c>
      <c r="AA88" s="233">
        <v>1</v>
      </c>
      <c r="AB88" s="233">
        <v>7</v>
      </c>
      <c r="AC88" s="233">
        <v>7</v>
      </c>
      <c r="AZ88" s="233">
        <v>1</v>
      </c>
      <c r="BA88" s="233">
        <f>IF(AZ88=1,G88,0)</f>
        <v>0</v>
      </c>
      <c r="BB88" s="233">
        <f>IF(AZ88=2,G88,0)</f>
        <v>0</v>
      </c>
      <c r="BC88" s="233">
        <f>IF(AZ88=3,G88,0)</f>
        <v>0</v>
      </c>
      <c r="BD88" s="233">
        <f>IF(AZ88=4,G88,0)</f>
        <v>0</v>
      </c>
      <c r="BE88" s="233">
        <f>IF(AZ88=5,G88,0)</f>
        <v>0</v>
      </c>
      <c r="CA88" s="258">
        <v>1</v>
      </c>
      <c r="CB88" s="258">
        <v>7</v>
      </c>
    </row>
    <row r="89" spans="1:80">
      <c r="A89" s="267"/>
      <c r="B89" s="270"/>
      <c r="C89" s="335" t="s">
        <v>2044</v>
      </c>
      <c r="D89" s="336"/>
      <c r="E89" s="271">
        <v>11.2</v>
      </c>
      <c r="F89" s="272"/>
      <c r="G89" s="273"/>
      <c r="H89" s="274"/>
      <c r="I89" s="268"/>
      <c r="J89" s="275"/>
      <c r="K89" s="268"/>
      <c r="M89" s="269" t="s">
        <v>2044</v>
      </c>
      <c r="O89" s="258"/>
    </row>
    <row r="90" spans="1:80">
      <c r="A90" s="259">
        <v>32</v>
      </c>
      <c r="B90" s="260" t="s">
        <v>2045</v>
      </c>
      <c r="C90" s="261" t="s">
        <v>2046</v>
      </c>
      <c r="D90" s="262" t="s">
        <v>201</v>
      </c>
      <c r="E90" s="263">
        <v>22.4</v>
      </c>
      <c r="F90" s="263"/>
      <c r="G90" s="264">
        <f>E90*F90</f>
        <v>0</v>
      </c>
      <c r="H90" s="265">
        <v>0</v>
      </c>
      <c r="I90" s="266">
        <f>E90*H90</f>
        <v>0</v>
      </c>
      <c r="J90" s="265">
        <v>0</v>
      </c>
      <c r="K90" s="266">
        <f>E90*J90</f>
        <v>0</v>
      </c>
      <c r="O90" s="258">
        <v>2</v>
      </c>
      <c r="AA90" s="233">
        <v>1</v>
      </c>
      <c r="AB90" s="233">
        <v>7</v>
      </c>
      <c r="AC90" s="233">
        <v>7</v>
      </c>
      <c r="AZ90" s="233">
        <v>1</v>
      </c>
      <c r="BA90" s="233">
        <f>IF(AZ90=1,G90,0)</f>
        <v>0</v>
      </c>
      <c r="BB90" s="233">
        <f>IF(AZ90=2,G90,0)</f>
        <v>0</v>
      </c>
      <c r="BC90" s="233">
        <f>IF(AZ90=3,G90,0)</f>
        <v>0</v>
      </c>
      <c r="BD90" s="233">
        <f>IF(AZ90=4,G90,0)</f>
        <v>0</v>
      </c>
      <c r="BE90" s="233">
        <f>IF(AZ90=5,G90,0)</f>
        <v>0</v>
      </c>
      <c r="CA90" s="258">
        <v>1</v>
      </c>
      <c r="CB90" s="258">
        <v>7</v>
      </c>
    </row>
    <row r="91" spans="1:80">
      <c r="A91" s="259">
        <v>33</v>
      </c>
      <c r="B91" s="260" t="s">
        <v>2047</v>
      </c>
      <c r="C91" s="261" t="s">
        <v>2048</v>
      </c>
      <c r="D91" s="262" t="s">
        <v>201</v>
      </c>
      <c r="E91" s="263">
        <v>12.32</v>
      </c>
      <c r="F91" s="263"/>
      <c r="G91" s="264">
        <f>E91*F91</f>
        <v>0</v>
      </c>
      <c r="H91" s="265">
        <v>1.48E-3</v>
      </c>
      <c r="I91" s="266">
        <f>E91*H91</f>
        <v>1.8233599999999999E-2</v>
      </c>
      <c r="J91" s="265"/>
      <c r="K91" s="266">
        <f>E91*J91</f>
        <v>0</v>
      </c>
      <c r="O91" s="258">
        <v>2</v>
      </c>
      <c r="AA91" s="233">
        <v>3</v>
      </c>
      <c r="AB91" s="233">
        <v>0</v>
      </c>
      <c r="AC91" s="233">
        <v>31327514</v>
      </c>
      <c r="AZ91" s="233">
        <v>1</v>
      </c>
      <c r="BA91" s="233">
        <f>IF(AZ91=1,G91,0)</f>
        <v>0</v>
      </c>
      <c r="BB91" s="233">
        <f>IF(AZ91=2,G91,0)</f>
        <v>0</v>
      </c>
      <c r="BC91" s="233">
        <f>IF(AZ91=3,G91,0)</f>
        <v>0</v>
      </c>
      <c r="BD91" s="233">
        <f>IF(AZ91=4,G91,0)</f>
        <v>0</v>
      </c>
      <c r="BE91" s="233">
        <f>IF(AZ91=5,G91,0)</f>
        <v>0</v>
      </c>
      <c r="CA91" s="258">
        <v>3</v>
      </c>
      <c r="CB91" s="258">
        <v>0</v>
      </c>
    </row>
    <row r="92" spans="1:80">
      <c r="A92" s="267"/>
      <c r="B92" s="270"/>
      <c r="C92" s="335" t="s">
        <v>2049</v>
      </c>
      <c r="D92" s="336"/>
      <c r="E92" s="271">
        <v>11.2</v>
      </c>
      <c r="F92" s="272"/>
      <c r="G92" s="273"/>
      <c r="H92" s="274"/>
      <c r="I92" s="268"/>
      <c r="J92" s="275"/>
      <c r="K92" s="268"/>
      <c r="M92" s="269" t="s">
        <v>2049</v>
      </c>
      <c r="O92" s="258"/>
    </row>
    <row r="93" spans="1:80">
      <c r="A93" s="267"/>
      <c r="B93" s="270"/>
      <c r="C93" s="335" t="s">
        <v>2050</v>
      </c>
      <c r="D93" s="336"/>
      <c r="E93" s="271">
        <v>1.1200000000000001</v>
      </c>
      <c r="F93" s="272"/>
      <c r="G93" s="273"/>
      <c r="H93" s="274"/>
      <c r="I93" s="268"/>
      <c r="J93" s="275"/>
      <c r="K93" s="268"/>
      <c r="M93" s="269" t="s">
        <v>2050</v>
      </c>
      <c r="O93" s="258"/>
    </row>
    <row r="94" spans="1:80">
      <c r="A94" s="259">
        <v>34</v>
      </c>
      <c r="B94" s="260" t="s">
        <v>2051</v>
      </c>
      <c r="C94" s="261" t="s">
        <v>2052</v>
      </c>
      <c r="D94" s="262" t="s">
        <v>201</v>
      </c>
      <c r="E94" s="263">
        <v>23.52</v>
      </c>
      <c r="F94" s="263"/>
      <c r="G94" s="264">
        <f>E94*F94</f>
        <v>0</v>
      </c>
      <c r="H94" s="265">
        <v>0</v>
      </c>
      <c r="I94" s="266">
        <f>E94*H94</f>
        <v>0</v>
      </c>
      <c r="J94" s="265"/>
      <c r="K94" s="266">
        <f>E94*J94</f>
        <v>0</v>
      </c>
      <c r="O94" s="258">
        <v>2</v>
      </c>
      <c r="AA94" s="233">
        <v>3</v>
      </c>
      <c r="AB94" s="233">
        <v>0</v>
      </c>
      <c r="AC94" s="233">
        <v>31478110</v>
      </c>
      <c r="AZ94" s="233">
        <v>1</v>
      </c>
      <c r="BA94" s="233">
        <f>IF(AZ94=1,G94,0)</f>
        <v>0</v>
      </c>
      <c r="BB94" s="233">
        <f>IF(AZ94=2,G94,0)</f>
        <v>0</v>
      </c>
      <c r="BC94" s="233">
        <f>IF(AZ94=3,G94,0)</f>
        <v>0</v>
      </c>
      <c r="BD94" s="233">
        <f>IF(AZ94=4,G94,0)</f>
        <v>0</v>
      </c>
      <c r="BE94" s="233">
        <f>IF(AZ94=5,G94,0)</f>
        <v>0</v>
      </c>
      <c r="CA94" s="258">
        <v>3</v>
      </c>
      <c r="CB94" s="258">
        <v>0</v>
      </c>
    </row>
    <row r="95" spans="1:80">
      <c r="A95" s="267"/>
      <c r="B95" s="270"/>
      <c r="C95" s="335" t="s">
        <v>2053</v>
      </c>
      <c r="D95" s="336"/>
      <c r="E95" s="271">
        <v>22.4</v>
      </c>
      <c r="F95" s="272"/>
      <c r="G95" s="273"/>
      <c r="H95" s="274"/>
      <c r="I95" s="268"/>
      <c r="J95" s="275"/>
      <c r="K95" s="268"/>
      <c r="M95" s="269" t="s">
        <v>2053</v>
      </c>
      <c r="O95" s="258"/>
    </row>
    <row r="96" spans="1:80">
      <c r="A96" s="267"/>
      <c r="B96" s="270"/>
      <c r="C96" s="335" t="s">
        <v>2054</v>
      </c>
      <c r="D96" s="336"/>
      <c r="E96" s="271">
        <v>1.1200000000000001</v>
      </c>
      <c r="F96" s="272"/>
      <c r="G96" s="273"/>
      <c r="H96" s="274"/>
      <c r="I96" s="268"/>
      <c r="J96" s="275"/>
      <c r="K96" s="268"/>
      <c r="M96" s="269" t="s">
        <v>2054</v>
      </c>
      <c r="O96" s="258"/>
    </row>
    <row r="97" spans="1:80">
      <c r="A97" s="259">
        <v>35</v>
      </c>
      <c r="B97" s="260" t="s">
        <v>2055</v>
      </c>
      <c r="C97" s="261" t="s">
        <v>2056</v>
      </c>
      <c r="D97" s="262" t="s">
        <v>201</v>
      </c>
      <c r="E97" s="263">
        <v>35.28</v>
      </c>
      <c r="F97" s="263"/>
      <c r="G97" s="264">
        <f>E97*F97</f>
        <v>0</v>
      </c>
      <c r="H97" s="265">
        <v>0</v>
      </c>
      <c r="I97" s="266">
        <f>E97*H97</f>
        <v>0</v>
      </c>
      <c r="J97" s="265"/>
      <c r="K97" s="266">
        <f>E97*J97</f>
        <v>0</v>
      </c>
      <c r="O97" s="258">
        <v>2</v>
      </c>
      <c r="AA97" s="233">
        <v>3</v>
      </c>
      <c r="AB97" s="233">
        <v>0</v>
      </c>
      <c r="AC97" s="233">
        <v>31478152</v>
      </c>
      <c r="AZ97" s="233">
        <v>1</v>
      </c>
      <c r="BA97" s="233">
        <f>IF(AZ97=1,G97,0)</f>
        <v>0</v>
      </c>
      <c r="BB97" s="233">
        <f>IF(AZ97=2,G97,0)</f>
        <v>0</v>
      </c>
      <c r="BC97" s="233">
        <f>IF(AZ97=3,G97,0)</f>
        <v>0</v>
      </c>
      <c r="BD97" s="233">
        <f>IF(AZ97=4,G97,0)</f>
        <v>0</v>
      </c>
      <c r="BE97" s="233">
        <f>IF(AZ97=5,G97,0)</f>
        <v>0</v>
      </c>
      <c r="CA97" s="258">
        <v>3</v>
      </c>
      <c r="CB97" s="258">
        <v>0</v>
      </c>
    </row>
    <row r="98" spans="1:80">
      <c r="A98" s="267"/>
      <c r="B98" s="270"/>
      <c r="C98" s="335" t="s">
        <v>2057</v>
      </c>
      <c r="D98" s="336"/>
      <c r="E98" s="271">
        <v>33.6</v>
      </c>
      <c r="F98" s="272"/>
      <c r="G98" s="273"/>
      <c r="H98" s="274"/>
      <c r="I98" s="268"/>
      <c r="J98" s="275"/>
      <c r="K98" s="268"/>
      <c r="M98" s="269" t="s">
        <v>2057</v>
      </c>
      <c r="O98" s="258"/>
    </row>
    <row r="99" spans="1:80">
      <c r="A99" s="267"/>
      <c r="B99" s="270"/>
      <c r="C99" s="335" t="s">
        <v>2058</v>
      </c>
      <c r="D99" s="336"/>
      <c r="E99" s="271">
        <v>1.68</v>
      </c>
      <c r="F99" s="272"/>
      <c r="G99" s="273"/>
      <c r="H99" s="274"/>
      <c r="I99" s="268"/>
      <c r="J99" s="275"/>
      <c r="K99" s="268"/>
      <c r="M99" s="269" t="s">
        <v>2058</v>
      </c>
      <c r="O99" s="258"/>
    </row>
    <row r="100" spans="1:80">
      <c r="A100" s="259">
        <v>36</v>
      </c>
      <c r="B100" s="260" t="s">
        <v>2059</v>
      </c>
      <c r="C100" s="261" t="s">
        <v>2060</v>
      </c>
      <c r="D100" s="262" t="s">
        <v>229</v>
      </c>
      <c r="E100" s="263">
        <v>6</v>
      </c>
      <c r="F100" s="263"/>
      <c r="G100" s="264">
        <f>E100*F100</f>
        <v>0</v>
      </c>
      <c r="H100" s="265">
        <v>0</v>
      </c>
      <c r="I100" s="266">
        <f>E100*H100</f>
        <v>0</v>
      </c>
      <c r="J100" s="265"/>
      <c r="K100" s="266">
        <f>E100*J100</f>
        <v>0</v>
      </c>
      <c r="O100" s="258">
        <v>2</v>
      </c>
      <c r="AA100" s="233">
        <v>3</v>
      </c>
      <c r="AB100" s="233">
        <v>0</v>
      </c>
      <c r="AC100" s="233">
        <v>31479012</v>
      </c>
      <c r="AZ100" s="233">
        <v>1</v>
      </c>
      <c r="BA100" s="233">
        <f>IF(AZ100=1,G100,0)</f>
        <v>0</v>
      </c>
      <c r="BB100" s="233">
        <f>IF(AZ100=2,G100,0)</f>
        <v>0</v>
      </c>
      <c r="BC100" s="233">
        <f>IF(AZ100=3,G100,0)</f>
        <v>0</v>
      </c>
      <c r="BD100" s="233">
        <f>IF(AZ100=4,G100,0)</f>
        <v>0</v>
      </c>
      <c r="BE100" s="233">
        <f>IF(AZ100=5,G100,0)</f>
        <v>0</v>
      </c>
      <c r="CA100" s="258">
        <v>3</v>
      </c>
      <c r="CB100" s="258">
        <v>0</v>
      </c>
    </row>
    <row r="101" spans="1:80">
      <c r="A101" s="267"/>
      <c r="B101" s="270"/>
      <c r="C101" s="335" t="s">
        <v>870</v>
      </c>
      <c r="D101" s="336"/>
      <c r="E101" s="271">
        <v>6</v>
      </c>
      <c r="F101" s="272"/>
      <c r="G101" s="273"/>
      <c r="H101" s="274"/>
      <c r="I101" s="268"/>
      <c r="J101" s="275"/>
      <c r="K101" s="268"/>
      <c r="M101" s="269" t="s">
        <v>870</v>
      </c>
      <c r="O101" s="258"/>
    </row>
    <row r="102" spans="1:80">
      <c r="A102" s="259">
        <v>37</v>
      </c>
      <c r="B102" s="260" t="s">
        <v>2061</v>
      </c>
      <c r="C102" s="261" t="s">
        <v>2062</v>
      </c>
      <c r="D102" s="262" t="s">
        <v>229</v>
      </c>
      <c r="E102" s="263">
        <v>4</v>
      </c>
      <c r="F102" s="263"/>
      <c r="G102" s="264">
        <f>E102*F102</f>
        <v>0</v>
      </c>
      <c r="H102" s="265">
        <v>3.5000000000000001E-3</v>
      </c>
      <c r="I102" s="266">
        <f>E102*H102</f>
        <v>1.4E-2</v>
      </c>
      <c r="J102" s="265"/>
      <c r="K102" s="266">
        <f>E102*J102</f>
        <v>0</v>
      </c>
      <c r="O102" s="258">
        <v>2</v>
      </c>
      <c r="AA102" s="233">
        <v>3</v>
      </c>
      <c r="AB102" s="233">
        <v>0</v>
      </c>
      <c r="AC102" s="233">
        <v>5534622135</v>
      </c>
      <c r="AZ102" s="233">
        <v>1</v>
      </c>
      <c r="BA102" s="233">
        <f>IF(AZ102=1,G102,0)</f>
        <v>0</v>
      </c>
      <c r="BB102" s="233">
        <f>IF(AZ102=2,G102,0)</f>
        <v>0</v>
      </c>
      <c r="BC102" s="233">
        <f>IF(AZ102=3,G102,0)</f>
        <v>0</v>
      </c>
      <c r="BD102" s="233">
        <f>IF(AZ102=4,G102,0)</f>
        <v>0</v>
      </c>
      <c r="BE102" s="233">
        <f>IF(AZ102=5,G102,0)</f>
        <v>0</v>
      </c>
      <c r="CA102" s="258">
        <v>3</v>
      </c>
      <c r="CB102" s="258">
        <v>0</v>
      </c>
    </row>
    <row r="103" spans="1:80">
      <c r="A103" s="259">
        <v>38</v>
      </c>
      <c r="B103" s="260" t="s">
        <v>2063</v>
      </c>
      <c r="C103" s="261" t="s">
        <v>2064</v>
      </c>
      <c r="D103" s="262" t="s">
        <v>229</v>
      </c>
      <c r="E103" s="263">
        <v>2</v>
      </c>
      <c r="F103" s="263"/>
      <c r="G103" s="264">
        <f>E103*F103</f>
        <v>0</v>
      </c>
      <c r="H103" s="265">
        <v>4.7800000000000004E-3</v>
      </c>
      <c r="I103" s="266">
        <f>E103*H103</f>
        <v>9.5600000000000008E-3</v>
      </c>
      <c r="J103" s="265"/>
      <c r="K103" s="266">
        <f>E103*J103</f>
        <v>0</v>
      </c>
      <c r="O103" s="258">
        <v>2</v>
      </c>
      <c r="AA103" s="233">
        <v>3</v>
      </c>
      <c r="AB103" s="233">
        <v>0</v>
      </c>
      <c r="AC103" s="233">
        <v>553463012</v>
      </c>
      <c r="AZ103" s="233">
        <v>1</v>
      </c>
      <c r="BA103" s="233">
        <f>IF(AZ103=1,G103,0)</f>
        <v>0</v>
      </c>
      <c r="BB103" s="233">
        <f>IF(AZ103=2,G103,0)</f>
        <v>0</v>
      </c>
      <c r="BC103" s="233">
        <f>IF(AZ103=3,G103,0)</f>
        <v>0</v>
      </c>
      <c r="BD103" s="233">
        <f>IF(AZ103=4,G103,0)</f>
        <v>0</v>
      </c>
      <c r="BE103" s="233">
        <f>IF(AZ103=5,G103,0)</f>
        <v>0</v>
      </c>
      <c r="CA103" s="258">
        <v>3</v>
      </c>
      <c r="CB103" s="258">
        <v>0</v>
      </c>
    </row>
    <row r="104" spans="1:80">
      <c r="A104" s="259">
        <v>39</v>
      </c>
      <c r="B104" s="260" t="s">
        <v>2065</v>
      </c>
      <c r="C104" s="261" t="s">
        <v>2066</v>
      </c>
      <c r="D104" s="262" t="s">
        <v>229</v>
      </c>
      <c r="E104" s="263">
        <v>4</v>
      </c>
      <c r="F104" s="263"/>
      <c r="G104" s="264">
        <f>E104*F104</f>
        <v>0</v>
      </c>
      <c r="H104" s="265">
        <v>1.34E-2</v>
      </c>
      <c r="I104" s="266">
        <f>E104*H104</f>
        <v>5.3600000000000002E-2</v>
      </c>
      <c r="J104" s="265"/>
      <c r="K104" s="266">
        <f>E104*J104</f>
        <v>0</v>
      </c>
      <c r="O104" s="258">
        <v>2</v>
      </c>
      <c r="AA104" s="233">
        <v>3</v>
      </c>
      <c r="AB104" s="233">
        <v>0</v>
      </c>
      <c r="AC104" s="233">
        <v>55346444</v>
      </c>
      <c r="AZ104" s="233">
        <v>1</v>
      </c>
      <c r="BA104" s="233">
        <f>IF(AZ104=1,G104,0)</f>
        <v>0</v>
      </c>
      <c r="BB104" s="233">
        <f>IF(AZ104=2,G104,0)</f>
        <v>0</v>
      </c>
      <c r="BC104" s="233">
        <f>IF(AZ104=3,G104,0)</f>
        <v>0</v>
      </c>
      <c r="BD104" s="233">
        <f>IF(AZ104=4,G104,0)</f>
        <v>0</v>
      </c>
      <c r="BE104" s="233">
        <f>IF(AZ104=5,G104,0)</f>
        <v>0</v>
      </c>
      <c r="CA104" s="258">
        <v>3</v>
      </c>
      <c r="CB104" s="258">
        <v>0</v>
      </c>
    </row>
    <row r="105" spans="1:80">
      <c r="A105" s="259">
        <v>40</v>
      </c>
      <c r="B105" s="260" t="s">
        <v>2067</v>
      </c>
      <c r="C105" s="261" t="s">
        <v>2068</v>
      </c>
      <c r="D105" s="262" t="s">
        <v>229</v>
      </c>
      <c r="E105" s="263">
        <v>2</v>
      </c>
      <c r="F105" s="263"/>
      <c r="G105" s="264">
        <f>E105*F105</f>
        <v>0</v>
      </c>
      <c r="H105" s="265">
        <v>1.9599999999999999E-2</v>
      </c>
      <c r="I105" s="266">
        <f>E105*H105</f>
        <v>3.9199999999999999E-2</v>
      </c>
      <c r="J105" s="265"/>
      <c r="K105" s="266">
        <f>E105*J105</f>
        <v>0</v>
      </c>
      <c r="O105" s="258">
        <v>2</v>
      </c>
      <c r="AA105" s="233">
        <v>3</v>
      </c>
      <c r="AB105" s="233">
        <v>0</v>
      </c>
      <c r="AC105" s="233">
        <v>55346463</v>
      </c>
      <c r="AZ105" s="233">
        <v>1</v>
      </c>
      <c r="BA105" s="233">
        <f>IF(AZ105=1,G105,0)</f>
        <v>0</v>
      </c>
      <c r="BB105" s="233">
        <f>IF(AZ105=2,G105,0)</f>
        <v>0</v>
      </c>
      <c r="BC105" s="233">
        <f>IF(AZ105=3,G105,0)</f>
        <v>0</v>
      </c>
      <c r="BD105" s="233">
        <f>IF(AZ105=4,G105,0)</f>
        <v>0</v>
      </c>
      <c r="BE105" s="233">
        <f>IF(AZ105=5,G105,0)</f>
        <v>0</v>
      </c>
      <c r="CA105" s="258">
        <v>3</v>
      </c>
      <c r="CB105" s="258">
        <v>0</v>
      </c>
    </row>
    <row r="106" spans="1:80">
      <c r="A106" s="276"/>
      <c r="B106" s="277" t="s">
        <v>103</v>
      </c>
      <c r="C106" s="278" t="s">
        <v>676</v>
      </c>
      <c r="D106" s="279"/>
      <c r="E106" s="280"/>
      <c r="F106" s="281"/>
      <c r="G106" s="282">
        <f>SUM(G87:G105)</f>
        <v>0</v>
      </c>
      <c r="H106" s="283"/>
      <c r="I106" s="284">
        <f>SUM(I87:I105)</f>
        <v>0.13459359999999998</v>
      </c>
      <c r="J106" s="283"/>
      <c r="K106" s="284">
        <f>SUM(K87:K105)</f>
        <v>0</v>
      </c>
      <c r="O106" s="258">
        <v>4</v>
      </c>
      <c r="BA106" s="285">
        <f>SUM(BA87:BA105)</f>
        <v>0</v>
      </c>
      <c r="BB106" s="285">
        <f>SUM(BB87:BB105)</f>
        <v>0</v>
      </c>
      <c r="BC106" s="285">
        <f>SUM(BC87:BC105)</f>
        <v>0</v>
      </c>
      <c r="BD106" s="285">
        <f>SUM(BD87:BD105)</f>
        <v>0</v>
      </c>
      <c r="BE106" s="285">
        <f>SUM(BE87:BE105)</f>
        <v>0</v>
      </c>
    </row>
    <row r="107" spans="1:80">
      <c r="A107" s="248" t="s">
        <v>100</v>
      </c>
      <c r="B107" s="249" t="s">
        <v>687</v>
      </c>
      <c r="C107" s="250" t="s">
        <v>688</v>
      </c>
      <c r="D107" s="251"/>
      <c r="E107" s="252"/>
      <c r="F107" s="252"/>
      <c r="G107" s="253"/>
      <c r="H107" s="254"/>
      <c r="I107" s="255"/>
      <c r="J107" s="256"/>
      <c r="K107" s="257"/>
      <c r="O107" s="258">
        <v>1</v>
      </c>
    </row>
    <row r="108" spans="1:80" ht="20.399999999999999">
      <c r="A108" s="259">
        <v>41</v>
      </c>
      <c r="B108" s="260" t="s">
        <v>2069</v>
      </c>
      <c r="C108" s="261" t="s">
        <v>2070</v>
      </c>
      <c r="D108" s="262" t="s">
        <v>157</v>
      </c>
      <c r="E108" s="263">
        <v>6.4039000000000001</v>
      </c>
      <c r="F108" s="263"/>
      <c r="G108" s="264">
        <f>E108*F108</f>
        <v>0</v>
      </c>
      <c r="H108" s="265">
        <v>0</v>
      </c>
      <c r="I108" s="266">
        <f>E108*H108</f>
        <v>0</v>
      </c>
      <c r="J108" s="265">
        <v>-2.2000000000000002</v>
      </c>
      <c r="K108" s="266">
        <f>E108*J108</f>
        <v>-14.088580000000002</v>
      </c>
      <c r="O108" s="258">
        <v>2</v>
      </c>
      <c r="AA108" s="233">
        <v>1</v>
      </c>
      <c r="AB108" s="233">
        <v>1</v>
      </c>
      <c r="AC108" s="233">
        <v>1</v>
      </c>
      <c r="AZ108" s="233">
        <v>1</v>
      </c>
      <c r="BA108" s="233">
        <f>IF(AZ108=1,G108,0)</f>
        <v>0</v>
      </c>
      <c r="BB108" s="233">
        <f>IF(AZ108=2,G108,0)</f>
        <v>0</v>
      </c>
      <c r="BC108" s="233">
        <f>IF(AZ108=3,G108,0)</f>
        <v>0</v>
      </c>
      <c r="BD108" s="233">
        <f>IF(AZ108=4,G108,0)</f>
        <v>0</v>
      </c>
      <c r="BE108" s="233">
        <f>IF(AZ108=5,G108,0)</f>
        <v>0</v>
      </c>
      <c r="CA108" s="258">
        <v>1</v>
      </c>
      <c r="CB108" s="258">
        <v>1</v>
      </c>
    </row>
    <row r="109" spans="1:80">
      <c r="A109" s="267"/>
      <c r="B109" s="270"/>
      <c r="C109" s="335" t="s">
        <v>2071</v>
      </c>
      <c r="D109" s="336"/>
      <c r="E109" s="271">
        <v>1.0620000000000001</v>
      </c>
      <c r="F109" s="272"/>
      <c r="G109" s="273"/>
      <c r="H109" s="274"/>
      <c r="I109" s="268"/>
      <c r="J109" s="275"/>
      <c r="K109" s="268"/>
      <c r="M109" s="269" t="s">
        <v>2071</v>
      </c>
      <c r="O109" s="258"/>
    </row>
    <row r="110" spans="1:80">
      <c r="A110" s="267"/>
      <c r="B110" s="270"/>
      <c r="C110" s="335" t="s">
        <v>2072</v>
      </c>
      <c r="D110" s="336"/>
      <c r="E110" s="271">
        <v>5.3418999999999999</v>
      </c>
      <c r="F110" s="272"/>
      <c r="G110" s="273"/>
      <c r="H110" s="274"/>
      <c r="I110" s="268"/>
      <c r="J110" s="275"/>
      <c r="K110" s="268"/>
      <c r="M110" s="269" t="s">
        <v>2072</v>
      </c>
      <c r="O110" s="258"/>
    </row>
    <row r="111" spans="1:80">
      <c r="A111" s="276"/>
      <c r="B111" s="277" t="s">
        <v>103</v>
      </c>
      <c r="C111" s="278" t="s">
        <v>689</v>
      </c>
      <c r="D111" s="279"/>
      <c r="E111" s="280"/>
      <c r="F111" s="281"/>
      <c r="G111" s="282">
        <f>SUM(G107:G110)</f>
        <v>0</v>
      </c>
      <c r="H111" s="283"/>
      <c r="I111" s="284">
        <f>SUM(I107:I110)</f>
        <v>0</v>
      </c>
      <c r="J111" s="283"/>
      <c r="K111" s="284">
        <f>SUM(K107:K110)</f>
        <v>-14.088580000000002</v>
      </c>
      <c r="O111" s="258">
        <v>4</v>
      </c>
      <c r="BA111" s="285">
        <f>SUM(BA107:BA110)</f>
        <v>0</v>
      </c>
      <c r="BB111" s="285">
        <f>SUM(BB107:BB110)</f>
        <v>0</v>
      </c>
      <c r="BC111" s="285">
        <f>SUM(BC107:BC110)</f>
        <v>0</v>
      </c>
      <c r="BD111" s="285">
        <f>SUM(BD107:BD110)</f>
        <v>0</v>
      </c>
      <c r="BE111" s="285">
        <f>SUM(BE107:BE110)</f>
        <v>0</v>
      </c>
    </row>
    <row r="112" spans="1:80">
      <c r="A112" s="248" t="s">
        <v>100</v>
      </c>
      <c r="B112" s="249" t="s">
        <v>746</v>
      </c>
      <c r="C112" s="250" t="s">
        <v>747</v>
      </c>
      <c r="D112" s="251"/>
      <c r="E112" s="252"/>
      <c r="F112" s="252"/>
      <c r="G112" s="253"/>
      <c r="H112" s="254"/>
      <c r="I112" s="255"/>
      <c r="J112" s="256"/>
      <c r="K112" s="257"/>
      <c r="O112" s="258">
        <v>1</v>
      </c>
    </row>
    <row r="113" spans="1:80">
      <c r="A113" s="259">
        <v>42</v>
      </c>
      <c r="B113" s="260" t="s">
        <v>2073</v>
      </c>
      <c r="C113" s="261" t="s">
        <v>2074</v>
      </c>
      <c r="D113" s="262" t="s">
        <v>181</v>
      </c>
      <c r="E113" s="263">
        <v>220.45269597500001</v>
      </c>
      <c r="F113" s="263"/>
      <c r="G113" s="264">
        <f>E113*F113</f>
        <v>0</v>
      </c>
      <c r="H113" s="265">
        <v>0</v>
      </c>
      <c r="I113" s="266">
        <f>E113*H113</f>
        <v>0</v>
      </c>
      <c r="J113" s="265"/>
      <c r="K113" s="266">
        <f>E113*J113</f>
        <v>0</v>
      </c>
      <c r="O113" s="258">
        <v>2</v>
      </c>
      <c r="AA113" s="233">
        <v>7</v>
      </c>
      <c r="AB113" s="233">
        <v>1</v>
      </c>
      <c r="AC113" s="233">
        <v>2</v>
      </c>
      <c r="AZ113" s="233">
        <v>1</v>
      </c>
      <c r="BA113" s="233">
        <f>IF(AZ113=1,G113,0)</f>
        <v>0</v>
      </c>
      <c r="BB113" s="233">
        <f>IF(AZ113=2,G113,0)</f>
        <v>0</v>
      </c>
      <c r="BC113" s="233">
        <f>IF(AZ113=3,G113,0)</f>
        <v>0</v>
      </c>
      <c r="BD113" s="233">
        <f>IF(AZ113=4,G113,0)</f>
        <v>0</v>
      </c>
      <c r="BE113" s="233">
        <f>IF(AZ113=5,G113,0)</f>
        <v>0</v>
      </c>
      <c r="CA113" s="258">
        <v>7</v>
      </c>
      <c r="CB113" s="258">
        <v>1</v>
      </c>
    </row>
    <row r="114" spans="1:80">
      <c r="A114" s="276"/>
      <c r="B114" s="277" t="s">
        <v>103</v>
      </c>
      <c r="C114" s="278" t="s">
        <v>748</v>
      </c>
      <c r="D114" s="279"/>
      <c r="E114" s="280"/>
      <c r="F114" s="281"/>
      <c r="G114" s="282">
        <f>SUM(G112:G113)</f>
        <v>0</v>
      </c>
      <c r="H114" s="283"/>
      <c r="I114" s="284">
        <f>SUM(I112:I113)</f>
        <v>0</v>
      </c>
      <c r="J114" s="283"/>
      <c r="K114" s="284">
        <f>SUM(K112:K113)</f>
        <v>0</v>
      </c>
      <c r="O114" s="258">
        <v>4</v>
      </c>
      <c r="BA114" s="285">
        <f>SUM(BA112:BA113)</f>
        <v>0</v>
      </c>
      <c r="BB114" s="285">
        <f>SUM(BB112:BB113)</f>
        <v>0</v>
      </c>
      <c r="BC114" s="285">
        <f>SUM(BC112:BC113)</f>
        <v>0</v>
      </c>
      <c r="BD114" s="285">
        <f>SUM(BD112:BD113)</f>
        <v>0</v>
      </c>
      <c r="BE114" s="285">
        <f>SUM(BE112:BE113)</f>
        <v>0</v>
      </c>
    </row>
    <row r="115" spans="1:80">
      <c r="A115" s="248" t="s">
        <v>100</v>
      </c>
      <c r="B115" s="249" t="s">
        <v>1047</v>
      </c>
      <c r="C115" s="250" t="s">
        <v>1048</v>
      </c>
      <c r="D115" s="251"/>
      <c r="E115" s="252"/>
      <c r="F115" s="252"/>
      <c r="G115" s="253"/>
      <c r="H115" s="254"/>
      <c r="I115" s="255"/>
      <c r="J115" s="256"/>
      <c r="K115" s="257"/>
      <c r="O115" s="258">
        <v>1</v>
      </c>
    </row>
    <row r="116" spans="1:80">
      <c r="A116" s="259">
        <v>43</v>
      </c>
      <c r="B116" s="260" t="s">
        <v>2075</v>
      </c>
      <c r="C116" s="261" t="s">
        <v>2076</v>
      </c>
      <c r="D116" s="262" t="s">
        <v>229</v>
      </c>
      <c r="E116" s="263">
        <v>8</v>
      </c>
      <c r="F116" s="263"/>
      <c r="G116" s="264">
        <f>E116*F116</f>
        <v>0</v>
      </c>
      <c r="H116" s="265">
        <v>0.125</v>
      </c>
      <c r="I116" s="266">
        <f>E116*H116</f>
        <v>1</v>
      </c>
      <c r="J116" s="265">
        <v>0</v>
      </c>
      <c r="K116" s="266">
        <f>E116*J116</f>
        <v>0</v>
      </c>
      <c r="O116" s="258">
        <v>2</v>
      </c>
      <c r="AA116" s="233">
        <v>1</v>
      </c>
      <c r="AB116" s="233">
        <v>1</v>
      </c>
      <c r="AC116" s="233">
        <v>1</v>
      </c>
      <c r="AZ116" s="233">
        <v>2</v>
      </c>
      <c r="BA116" s="233">
        <f>IF(AZ116=1,G116,0)</f>
        <v>0</v>
      </c>
      <c r="BB116" s="233">
        <f>IF(AZ116=2,G116,0)</f>
        <v>0</v>
      </c>
      <c r="BC116" s="233">
        <f>IF(AZ116=3,G116,0)</f>
        <v>0</v>
      </c>
      <c r="BD116" s="233">
        <f>IF(AZ116=4,G116,0)</f>
        <v>0</v>
      </c>
      <c r="BE116" s="233">
        <f>IF(AZ116=5,G116,0)</f>
        <v>0</v>
      </c>
      <c r="CA116" s="258">
        <v>1</v>
      </c>
      <c r="CB116" s="258">
        <v>1</v>
      </c>
    </row>
    <row r="117" spans="1:80">
      <c r="A117" s="259">
        <v>44</v>
      </c>
      <c r="B117" s="260" t="s">
        <v>2077</v>
      </c>
      <c r="C117" s="261" t="s">
        <v>2078</v>
      </c>
      <c r="D117" s="262" t="s">
        <v>229</v>
      </c>
      <c r="E117" s="263">
        <v>2</v>
      </c>
      <c r="F117" s="263"/>
      <c r="G117" s="264">
        <f>E117*F117</f>
        <v>0</v>
      </c>
      <c r="H117" s="265">
        <v>0</v>
      </c>
      <c r="I117" s="266">
        <f>E117*H117</f>
        <v>0</v>
      </c>
      <c r="J117" s="265">
        <v>0</v>
      </c>
      <c r="K117" s="266">
        <f>E117*J117</f>
        <v>0</v>
      </c>
      <c r="O117" s="258">
        <v>2</v>
      </c>
      <c r="AA117" s="233">
        <v>1</v>
      </c>
      <c r="AB117" s="233">
        <v>7</v>
      </c>
      <c r="AC117" s="233">
        <v>7</v>
      </c>
      <c r="AZ117" s="233">
        <v>2</v>
      </c>
      <c r="BA117" s="233">
        <f>IF(AZ117=1,G117,0)</f>
        <v>0</v>
      </c>
      <c r="BB117" s="233">
        <f>IF(AZ117=2,G117,0)</f>
        <v>0</v>
      </c>
      <c r="BC117" s="233">
        <f>IF(AZ117=3,G117,0)</f>
        <v>0</v>
      </c>
      <c r="BD117" s="233">
        <f>IF(AZ117=4,G117,0)</f>
        <v>0</v>
      </c>
      <c r="BE117" s="233">
        <f>IF(AZ117=5,G117,0)</f>
        <v>0</v>
      </c>
      <c r="CA117" s="258">
        <v>1</v>
      </c>
      <c r="CB117" s="258">
        <v>7</v>
      </c>
    </row>
    <row r="118" spans="1:80">
      <c r="A118" s="267"/>
      <c r="B118" s="270"/>
      <c r="C118" s="335" t="s">
        <v>2079</v>
      </c>
      <c r="D118" s="336"/>
      <c r="E118" s="271">
        <v>2</v>
      </c>
      <c r="F118" s="272"/>
      <c r="G118" s="273"/>
      <c r="H118" s="274"/>
      <c r="I118" s="268"/>
      <c r="J118" s="275"/>
      <c r="K118" s="268"/>
      <c r="M118" s="269" t="s">
        <v>2079</v>
      </c>
      <c r="O118" s="258"/>
    </row>
    <row r="119" spans="1:80">
      <c r="A119" s="259">
        <v>45</v>
      </c>
      <c r="B119" s="260" t="s">
        <v>2080</v>
      </c>
      <c r="C119" s="261" t="s">
        <v>2081</v>
      </c>
      <c r="D119" s="262" t="s">
        <v>229</v>
      </c>
      <c r="E119" s="263">
        <v>1</v>
      </c>
      <c r="F119" s="263"/>
      <c r="G119" s="264">
        <f>E119*F119</f>
        <v>0</v>
      </c>
      <c r="H119" s="265">
        <v>0.15160000000000001</v>
      </c>
      <c r="I119" s="266">
        <f>E119*H119</f>
        <v>0.15160000000000001</v>
      </c>
      <c r="J119" s="265"/>
      <c r="K119" s="266">
        <f>E119*J119</f>
        <v>0</v>
      </c>
      <c r="O119" s="258">
        <v>2</v>
      </c>
      <c r="AA119" s="233">
        <v>3</v>
      </c>
      <c r="AB119" s="233">
        <v>0</v>
      </c>
      <c r="AC119" s="233">
        <v>55346470</v>
      </c>
      <c r="AZ119" s="233">
        <v>2</v>
      </c>
      <c r="BA119" s="233">
        <f>IF(AZ119=1,G119,0)</f>
        <v>0</v>
      </c>
      <c r="BB119" s="233">
        <f>IF(AZ119=2,G119,0)</f>
        <v>0</v>
      </c>
      <c r="BC119" s="233">
        <f>IF(AZ119=3,G119,0)</f>
        <v>0</v>
      </c>
      <c r="BD119" s="233">
        <f>IF(AZ119=4,G119,0)</f>
        <v>0</v>
      </c>
      <c r="BE119" s="233">
        <f>IF(AZ119=5,G119,0)</f>
        <v>0</v>
      </c>
      <c r="CA119" s="258">
        <v>3</v>
      </c>
      <c r="CB119" s="258">
        <v>0</v>
      </c>
    </row>
    <row r="120" spans="1:80">
      <c r="A120" s="267"/>
      <c r="B120" s="270"/>
      <c r="C120" s="335" t="s">
        <v>2082</v>
      </c>
      <c r="D120" s="336"/>
      <c r="E120" s="271">
        <v>1</v>
      </c>
      <c r="F120" s="272"/>
      <c r="G120" s="273"/>
      <c r="H120" s="274"/>
      <c r="I120" s="268"/>
      <c r="J120" s="275"/>
      <c r="K120" s="268"/>
      <c r="M120" s="269" t="s">
        <v>2082</v>
      </c>
      <c r="O120" s="258"/>
    </row>
    <row r="121" spans="1:80">
      <c r="A121" s="259">
        <v>46</v>
      </c>
      <c r="B121" s="260" t="s">
        <v>1480</v>
      </c>
      <c r="C121" s="261" t="s">
        <v>1481</v>
      </c>
      <c r="D121" s="262" t="s">
        <v>181</v>
      </c>
      <c r="E121" s="263">
        <v>1.1516</v>
      </c>
      <c r="F121" s="263"/>
      <c r="G121" s="264">
        <f>E121*F121</f>
        <v>0</v>
      </c>
      <c r="H121" s="265">
        <v>0</v>
      </c>
      <c r="I121" s="266">
        <f>E121*H121</f>
        <v>0</v>
      </c>
      <c r="J121" s="265"/>
      <c r="K121" s="266">
        <f>E121*J121</f>
        <v>0</v>
      </c>
      <c r="O121" s="258">
        <v>2</v>
      </c>
      <c r="AA121" s="233">
        <v>7</v>
      </c>
      <c r="AB121" s="233">
        <v>1001</v>
      </c>
      <c r="AC121" s="233">
        <v>5</v>
      </c>
      <c r="AZ121" s="233">
        <v>2</v>
      </c>
      <c r="BA121" s="233">
        <f>IF(AZ121=1,G121,0)</f>
        <v>0</v>
      </c>
      <c r="BB121" s="233">
        <f>IF(AZ121=2,G121,0)</f>
        <v>0</v>
      </c>
      <c r="BC121" s="233">
        <f>IF(AZ121=3,G121,0)</f>
        <v>0</v>
      </c>
      <c r="BD121" s="233">
        <f>IF(AZ121=4,G121,0)</f>
        <v>0</v>
      </c>
      <c r="BE121" s="233">
        <f>IF(AZ121=5,G121,0)</f>
        <v>0</v>
      </c>
      <c r="CA121" s="258">
        <v>7</v>
      </c>
      <c r="CB121" s="258">
        <v>1001</v>
      </c>
    </row>
    <row r="122" spans="1:80">
      <c r="A122" s="276"/>
      <c r="B122" s="277" t="s">
        <v>103</v>
      </c>
      <c r="C122" s="278" t="s">
        <v>1049</v>
      </c>
      <c r="D122" s="279"/>
      <c r="E122" s="280"/>
      <c r="F122" s="281"/>
      <c r="G122" s="282">
        <f>SUM(G115:G121)</f>
        <v>0</v>
      </c>
      <c r="H122" s="283"/>
      <c r="I122" s="284">
        <f>SUM(I115:I121)</f>
        <v>1.1516</v>
      </c>
      <c r="J122" s="283"/>
      <c r="K122" s="284">
        <f>SUM(K115:K121)</f>
        <v>0</v>
      </c>
      <c r="O122" s="258">
        <v>4</v>
      </c>
      <c r="BA122" s="285">
        <f>SUM(BA115:BA121)</f>
        <v>0</v>
      </c>
      <c r="BB122" s="285">
        <f>SUM(BB115:BB121)</f>
        <v>0</v>
      </c>
      <c r="BC122" s="285">
        <f>SUM(BC115:BC121)</f>
        <v>0</v>
      </c>
      <c r="BD122" s="285">
        <f>SUM(BD115:BD121)</f>
        <v>0</v>
      </c>
      <c r="BE122" s="285">
        <f>SUM(BE115:BE121)</f>
        <v>0</v>
      </c>
    </row>
    <row r="123" spans="1:80">
      <c r="A123" s="248" t="s">
        <v>100</v>
      </c>
      <c r="B123" s="249" t="s">
        <v>1370</v>
      </c>
      <c r="C123" s="250" t="s">
        <v>1371</v>
      </c>
      <c r="D123" s="251"/>
      <c r="E123" s="252"/>
      <c r="F123" s="252"/>
      <c r="G123" s="253"/>
      <c r="H123" s="254"/>
      <c r="I123" s="255"/>
      <c r="J123" s="256"/>
      <c r="K123" s="257"/>
      <c r="O123" s="258">
        <v>1</v>
      </c>
    </row>
    <row r="124" spans="1:80">
      <c r="A124" s="259">
        <v>47</v>
      </c>
      <c r="B124" s="260" t="s">
        <v>1381</v>
      </c>
      <c r="C124" s="261" t="s">
        <v>1382</v>
      </c>
      <c r="D124" s="262" t="s">
        <v>181</v>
      </c>
      <c r="E124" s="263">
        <v>14.08858</v>
      </c>
      <c r="F124" s="263"/>
      <c r="G124" s="264">
        <f t="shared" ref="G124:G130" si="0">E124*F124</f>
        <v>0</v>
      </c>
      <c r="H124" s="265">
        <v>0</v>
      </c>
      <c r="I124" s="266">
        <f t="shared" ref="I124:I130" si="1">E124*H124</f>
        <v>0</v>
      </c>
      <c r="J124" s="265"/>
      <c r="K124" s="266">
        <f t="shared" ref="K124:K130" si="2">E124*J124</f>
        <v>0</v>
      </c>
      <c r="O124" s="258">
        <v>2</v>
      </c>
      <c r="AA124" s="233">
        <v>8</v>
      </c>
      <c r="AB124" s="233">
        <v>0</v>
      </c>
      <c r="AC124" s="233">
        <v>3</v>
      </c>
      <c r="AZ124" s="233">
        <v>1</v>
      </c>
      <c r="BA124" s="233">
        <f t="shared" ref="BA124:BA130" si="3">IF(AZ124=1,G124,0)</f>
        <v>0</v>
      </c>
      <c r="BB124" s="233">
        <f t="shared" ref="BB124:BB130" si="4">IF(AZ124=2,G124,0)</f>
        <v>0</v>
      </c>
      <c r="BC124" s="233">
        <f t="shared" ref="BC124:BC130" si="5">IF(AZ124=3,G124,0)</f>
        <v>0</v>
      </c>
      <c r="BD124" s="233">
        <f t="shared" ref="BD124:BD130" si="6">IF(AZ124=4,G124,0)</f>
        <v>0</v>
      </c>
      <c r="BE124" s="233">
        <f t="shared" ref="BE124:BE130" si="7">IF(AZ124=5,G124,0)</f>
        <v>0</v>
      </c>
      <c r="CA124" s="258">
        <v>8</v>
      </c>
      <c r="CB124" s="258">
        <v>0</v>
      </c>
    </row>
    <row r="125" spans="1:80">
      <c r="A125" s="259">
        <v>48</v>
      </c>
      <c r="B125" s="260" t="s">
        <v>1383</v>
      </c>
      <c r="C125" s="261" t="s">
        <v>1384</v>
      </c>
      <c r="D125" s="262" t="s">
        <v>181</v>
      </c>
      <c r="E125" s="263">
        <v>126.79722</v>
      </c>
      <c r="F125" s="263"/>
      <c r="G125" s="264">
        <f t="shared" si="0"/>
        <v>0</v>
      </c>
      <c r="H125" s="265">
        <v>0</v>
      </c>
      <c r="I125" s="266">
        <f t="shared" si="1"/>
        <v>0</v>
      </c>
      <c r="J125" s="265"/>
      <c r="K125" s="266">
        <f t="shared" si="2"/>
        <v>0</v>
      </c>
      <c r="O125" s="258">
        <v>2</v>
      </c>
      <c r="AA125" s="233">
        <v>8</v>
      </c>
      <c r="AB125" s="233">
        <v>0</v>
      </c>
      <c r="AC125" s="233">
        <v>3</v>
      </c>
      <c r="AZ125" s="233">
        <v>1</v>
      </c>
      <c r="BA125" s="233">
        <f t="shared" si="3"/>
        <v>0</v>
      </c>
      <c r="BB125" s="233">
        <f t="shared" si="4"/>
        <v>0</v>
      </c>
      <c r="BC125" s="233">
        <f t="shared" si="5"/>
        <v>0</v>
      </c>
      <c r="BD125" s="233">
        <f t="shared" si="6"/>
        <v>0</v>
      </c>
      <c r="BE125" s="233">
        <f t="shared" si="7"/>
        <v>0</v>
      </c>
      <c r="CA125" s="258">
        <v>8</v>
      </c>
      <c r="CB125" s="258">
        <v>0</v>
      </c>
    </row>
    <row r="126" spans="1:80">
      <c r="A126" s="259">
        <v>49</v>
      </c>
      <c r="B126" s="260" t="s">
        <v>1385</v>
      </c>
      <c r="C126" s="261" t="s">
        <v>1386</v>
      </c>
      <c r="D126" s="262" t="s">
        <v>181</v>
      </c>
      <c r="E126" s="263">
        <v>14.08858</v>
      </c>
      <c r="F126" s="263"/>
      <c r="G126" s="264">
        <f t="shared" si="0"/>
        <v>0</v>
      </c>
      <c r="H126" s="265">
        <v>0</v>
      </c>
      <c r="I126" s="266">
        <f t="shared" si="1"/>
        <v>0</v>
      </c>
      <c r="J126" s="265"/>
      <c r="K126" s="266">
        <f t="shared" si="2"/>
        <v>0</v>
      </c>
      <c r="O126" s="258">
        <v>2</v>
      </c>
      <c r="AA126" s="233">
        <v>8</v>
      </c>
      <c r="AB126" s="233">
        <v>0</v>
      </c>
      <c r="AC126" s="233">
        <v>3</v>
      </c>
      <c r="AZ126" s="233">
        <v>1</v>
      </c>
      <c r="BA126" s="233">
        <f t="shared" si="3"/>
        <v>0</v>
      </c>
      <c r="BB126" s="233">
        <f t="shared" si="4"/>
        <v>0</v>
      </c>
      <c r="BC126" s="233">
        <f t="shared" si="5"/>
        <v>0</v>
      </c>
      <c r="BD126" s="233">
        <f t="shared" si="6"/>
        <v>0</v>
      </c>
      <c r="BE126" s="233">
        <f t="shared" si="7"/>
        <v>0</v>
      </c>
      <c r="CA126" s="258">
        <v>8</v>
      </c>
      <c r="CB126" s="258">
        <v>0</v>
      </c>
    </row>
    <row r="127" spans="1:80">
      <c r="A127" s="259">
        <v>50</v>
      </c>
      <c r="B127" s="260" t="s">
        <v>1387</v>
      </c>
      <c r="C127" s="261" t="s">
        <v>1388</v>
      </c>
      <c r="D127" s="262" t="s">
        <v>181</v>
      </c>
      <c r="E127" s="263">
        <v>42.265740000000001</v>
      </c>
      <c r="F127" s="263"/>
      <c r="G127" s="264">
        <f t="shared" si="0"/>
        <v>0</v>
      </c>
      <c r="H127" s="265">
        <v>0</v>
      </c>
      <c r="I127" s="266">
        <f t="shared" si="1"/>
        <v>0</v>
      </c>
      <c r="J127" s="265"/>
      <c r="K127" s="266">
        <f t="shared" si="2"/>
        <v>0</v>
      </c>
      <c r="O127" s="258">
        <v>2</v>
      </c>
      <c r="AA127" s="233">
        <v>8</v>
      </c>
      <c r="AB127" s="233">
        <v>0</v>
      </c>
      <c r="AC127" s="233">
        <v>3</v>
      </c>
      <c r="AZ127" s="233">
        <v>1</v>
      </c>
      <c r="BA127" s="233">
        <f t="shared" si="3"/>
        <v>0</v>
      </c>
      <c r="BB127" s="233">
        <f t="shared" si="4"/>
        <v>0</v>
      </c>
      <c r="BC127" s="233">
        <f t="shared" si="5"/>
        <v>0</v>
      </c>
      <c r="BD127" s="233">
        <f t="shared" si="6"/>
        <v>0</v>
      </c>
      <c r="BE127" s="233">
        <f t="shared" si="7"/>
        <v>0</v>
      </c>
      <c r="CA127" s="258">
        <v>8</v>
      </c>
      <c r="CB127" s="258">
        <v>0</v>
      </c>
    </row>
    <row r="128" spans="1:80">
      <c r="A128" s="259">
        <v>51</v>
      </c>
      <c r="B128" s="260" t="s">
        <v>1389</v>
      </c>
      <c r="C128" s="261" t="s">
        <v>1390</v>
      </c>
      <c r="D128" s="262" t="s">
        <v>181</v>
      </c>
      <c r="E128" s="263">
        <v>14.08858</v>
      </c>
      <c r="F128" s="263"/>
      <c r="G128" s="264">
        <f t="shared" si="0"/>
        <v>0</v>
      </c>
      <c r="H128" s="265">
        <v>0</v>
      </c>
      <c r="I128" s="266">
        <f t="shared" si="1"/>
        <v>0</v>
      </c>
      <c r="J128" s="265"/>
      <c r="K128" s="266">
        <f t="shared" si="2"/>
        <v>0</v>
      </c>
      <c r="O128" s="258">
        <v>2</v>
      </c>
      <c r="AA128" s="233">
        <v>8</v>
      </c>
      <c r="AB128" s="233">
        <v>0</v>
      </c>
      <c r="AC128" s="233">
        <v>3</v>
      </c>
      <c r="AZ128" s="233">
        <v>1</v>
      </c>
      <c r="BA128" s="233">
        <f t="shared" si="3"/>
        <v>0</v>
      </c>
      <c r="BB128" s="233">
        <f t="shared" si="4"/>
        <v>0</v>
      </c>
      <c r="BC128" s="233">
        <f t="shared" si="5"/>
        <v>0</v>
      </c>
      <c r="BD128" s="233">
        <f t="shared" si="6"/>
        <v>0</v>
      </c>
      <c r="BE128" s="233">
        <f t="shared" si="7"/>
        <v>0</v>
      </c>
      <c r="CA128" s="258">
        <v>8</v>
      </c>
      <c r="CB128" s="258">
        <v>0</v>
      </c>
    </row>
    <row r="129" spans="1:80">
      <c r="A129" s="259">
        <v>52</v>
      </c>
      <c r="B129" s="260" t="s">
        <v>1391</v>
      </c>
      <c r="C129" s="261" t="s">
        <v>1392</v>
      </c>
      <c r="D129" s="262" t="s">
        <v>181</v>
      </c>
      <c r="E129" s="263">
        <v>14.08858</v>
      </c>
      <c r="F129" s="263"/>
      <c r="G129" s="264">
        <f t="shared" si="0"/>
        <v>0</v>
      </c>
      <c r="H129" s="265">
        <v>0</v>
      </c>
      <c r="I129" s="266">
        <f t="shared" si="1"/>
        <v>0</v>
      </c>
      <c r="J129" s="265"/>
      <c r="K129" s="266">
        <f t="shared" si="2"/>
        <v>0</v>
      </c>
      <c r="O129" s="258">
        <v>2</v>
      </c>
      <c r="AA129" s="233">
        <v>8</v>
      </c>
      <c r="AB129" s="233">
        <v>0</v>
      </c>
      <c r="AC129" s="233">
        <v>3</v>
      </c>
      <c r="AZ129" s="233">
        <v>1</v>
      </c>
      <c r="BA129" s="233">
        <f t="shared" si="3"/>
        <v>0</v>
      </c>
      <c r="BB129" s="233">
        <f t="shared" si="4"/>
        <v>0</v>
      </c>
      <c r="BC129" s="233">
        <f t="shared" si="5"/>
        <v>0</v>
      </c>
      <c r="BD129" s="233">
        <f t="shared" si="6"/>
        <v>0</v>
      </c>
      <c r="BE129" s="233">
        <f t="shared" si="7"/>
        <v>0</v>
      </c>
      <c r="CA129" s="258">
        <v>8</v>
      </c>
      <c r="CB129" s="258">
        <v>0</v>
      </c>
    </row>
    <row r="130" spans="1:80">
      <c r="A130" s="259">
        <v>53</v>
      </c>
      <c r="B130" s="260" t="s">
        <v>2083</v>
      </c>
      <c r="C130" s="261" t="s">
        <v>2084</v>
      </c>
      <c r="D130" s="262" t="s">
        <v>181</v>
      </c>
      <c r="E130" s="263">
        <v>14.08858</v>
      </c>
      <c r="F130" s="263"/>
      <c r="G130" s="264">
        <f t="shared" si="0"/>
        <v>0</v>
      </c>
      <c r="H130" s="265">
        <v>0</v>
      </c>
      <c r="I130" s="266">
        <f t="shared" si="1"/>
        <v>0</v>
      </c>
      <c r="J130" s="265"/>
      <c r="K130" s="266">
        <f t="shared" si="2"/>
        <v>0</v>
      </c>
      <c r="O130" s="258">
        <v>2</v>
      </c>
      <c r="AA130" s="233">
        <v>8</v>
      </c>
      <c r="AB130" s="233">
        <v>0</v>
      </c>
      <c r="AC130" s="233">
        <v>3</v>
      </c>
      <c r="AZ130" s="233">
        <v>1</v>
      </c>
      <c r="BA130" s="233">
        <f t="shared" si="3"/>
        <v>0</v>
      </c>
      <c r="BB130" s="233">
        <f t="shared" si="4"/>
        <v>0</v>
      </c>
      <c r="BC130" s="233">
        <f t="shared" si="5"/>
        <v>0</v>
      </c>
      <c r="BD130" s="233">
        <f t="shared" si="6"/>
        <v>0</v>
      </c>
      <c r="BE130" s="233">
        <f t="shared" si="7"/>
        <v>0</v>
      </c>
      <c r="CA130" s="258">
        <v>8</v>
      </c>
      <c r="CB130" s="258">
        <v>0</v>
      </c>
    </row>
    <row r="131" spans="1:80">
      <c r="A131" s="276"/>
      <c r="B131" s="277" t="s">
        <v>103</v>
      </c>
      <c r="C131" s="278" t="s">
        <v>1372</v>
      </c>
      <c r="D131" s="279"/>
      <c r="E131" s="280"/>
      <c r="F131" s="281"/>
      <c r="G131" s="282">
        <f>SUM(G123:G130)</f>
        <v>0</v>
      </c>
      <c r="H131" s="283"/>
      <c r="I131" s="284">
        <f>SUM(I123:I130)</f>
        <v>0</v>
      </c>
      <c r="J131" s="283"/>
      <c r="K131" s="284">
        <f>SUM(K123:K130)</f>
        <v>0</v>
      </c>
      <c r="O131" s="258">
        <v>4</v>
      </c>
      <c r="BA131" s="285">
        <f>SUM(BA123:BA130)</f>
        <v>0</v>
      </c>
      <c r="BB131" s="285">
        <f>SUM(BB123:BB130)</f>
        <v>0</v>
      </c>
      <c r="BC131" s="285">
        <f>SUM(BC123:BC130)</f>
        <v>0</v>
      </c>
      <c r="BD131" s="285">
        <f>SUM(BD123:BD130)</f>
        <v>0</v>
      </c>
      <c r="BE131" s="285">
        <f>SUM(BE123:BE130)</f>
        <v>0</v>
      </c>
    </row>
    <row r="132" spans="1:80">
      <c r="E132" s="233"/>
    </row>
    <row r="133" spans="1:80">
      <c r="E133" s="233"/>
    </row>
    <row r="134" spans="1:80">
      <c r="E134" s="233"/>
    </row>
    <row r="135" spans="1:80">
      <c r="E135" s="233"/>
    </row>
    <row r="136" spans="1:80">
      <c r="E136" s="233"/>
    </row>
    <row r="137" spans="1:80">
      <c r="E137" s="233"/>
    </row>
    <row r="138" spans="1:80">
      <c r="E138" s="233"/>
    </row>
    <row r="139" spans="1:80">
      <c r="E139" s="233"/>
    </row>
    <row r="140" spans="1:80">
      <c r="E140" s="233"/>
    </row>
    <row r="141" spans="1:80">
      <c r="E141" s="233"/>
    </row>
    <row r="142" spans="1:80">
      <c r="E142" s="233"/>
    </row>
    <row r="143" spans="1:80">
      <c r="E143" s="233"/>
    </row>
    <row r="144" spans="1:80">
      <c r="E144" s="233"/>
    </row>
    <row r="145" spans="1:7">
      <c r="E145" s="233"/>
    </row>
    <row r="146" spans="1:7">
      <c r="E146" s="233"/>
    </row>
    <row r="147" spans="1:7">
      <c r="E147" s="233"/>
    </row>
    <row r="148" spans="1:7">
      <c r="E148" s="233"/>
    </row>
    <row r="149" spans="1:7">
      <c r="E149" s="233"/>
    </row>
    <row r="150" spans="1:7">
      <c r="E150" s="233"/>
    </row>
    <row r="151" spans="1:7">
      <c r="E151" s="233"/>
    </row>
    <row r="152" spans="1:7">
      <c r="E152" s="233"/>
    </row>
    <row r="153" spans="1:7">
      <c r="E153" s="233"/>
    </row>
    <row r="154" spans="1:7">
      <c r="E154" s="233"/>
    </row>
    <row r="155" spans="1:7">
      <c r="A155" s="275"/>
      <c r="B155" s="275"/>
      <c r="C155" s="275"/>
      <c r="D155" s="275"/>
      <c r="E155" s="275"/>
      <c r="F155" s="275"/>
      <c r="G155" s="275"/>
    </row>
    <row r="156" spans="1:7">
      <c r="A156" s="275"/>
      <c r="B156" s="275"/>
      <c r="C156" s="275"/>
      <c r="D156" s="275"/>
      <c r="E156" s="275"/>
      <c r="F156" s="275"/>
      <c r="G156" s="275"/>
    </row>
    <row r="157" spans="1:7">
      <c r="A157" s="275"/>
      <c r="B157" s="275"/>
      <c r="C157" s="275"/>
      <c r="D157" s="275"/>
      <c r="E157" s="275"/>
      <c r="F157" s="275"/>
      <c r="G157" s="275"/>
    </row>
    <row r="158" spans="1:7">
      <c r="A158" s="275"/>
      <c r="B158" s="275"/>
      <c r="C158" s="275"/>
      <c r="D158" s="275"/>
      <c r="E158" s="275"/>
      <c r="F158" s="275"/>
      <c r="G158" s="275"/>
    </row>
    <row r="159" spans="1:7">
      <c r="E159" s="233"/>
    </row>
    <row r="160" spans="1:7">
      <c r="E160" s="233"/>
    </row>
    <row r="161" spans="5:5">
      <c r="E161" s="233"/>
    </row>
    <row r="162" spans="5:5">
      <c r="E162" s="233"/>
    </row>
    <row r="163" spans="5:5">
      <c r="E163" s="233"/>
    </row>
    <row r="164" spans="5:5">
      <c r="E164" s="233"/>
    </row>
    <row r="165" spans="5:5">
      <c r="E165" s="233"/>
    </row>
    <row r="166" spans="5:5">
      <c r="E166" s="233"/>
    </row>
    <row r="167" spans="5:5">
      <c r="E167" s="233"/>
    </row>
    <row r="168" spans="5:5">
      <c r="E168" s="233"/>
    </row>
    <row r="169" spans="5:5">
      <c r="E169" s="233"/>
    </row>
    <row r="170" spans="5:5">
      <c r="E170" s="233"/>
    </row>
    <row r="171" spans="5:5">
      <c r="E171" s="233"/>
    </row>
    <row r="172" spans="5:5">
      <c r="E172" s="233"/>
    </row>
    <row r="173" spans="5:5">
      <c r="E173" s="233"/>
    </row>
    <row r="174" spans="5:5">
      <c r="E174" s="233"/>
    </row>
    <row r="175" spans="5:5">
      <c r="E175" s="233"/>
    </row>
    <row r="176" spans="5:5">
      <c r="E176" s="233"/>
    </row>
    <row r="177" spans="1:7">
      <c r="E177" s="233"/>
    </row>
    <row r="178" spans="1:7">
      <c r="E178" s="233"/>
    </row>
    <row r="179" spans="1:7">
      <c r="E179" s="233"/>
    </row>
    <row r="180" spans="1:7">
      <c r="E180" s="233"/>
    </row>
    <row r="181" spans="1:7">
      <c r="E181" s="233"/>
    </row>
    <row r="182" spans="1:7">
      <c r="E182" s="233"/>
    </row>
    <row r="183" spans="1:7">
      <c r="E183" s="233"/>
    </row>
    <row r="184" spans="1:7">
      <c r="E184" s="233"/>
    </row>
    <row r="185" spans="1:7">
      <c r="E185" s="233"/>
    </row>
    <row r="186" spans="1:7">
      <c r="E186" s="233"/>
    </row>
    <row r="187" spans="1:7">
      <c r="E187" s="233"/>
    </row>
    <row r="188" spans="1:7">
      <c r="E188" s="233"/>
    </row>
    <row r="189" spans="1:7">
      <c r="E189" s="233"/>
    </row>
    <row r="190" spans="1:7">
      <c r="A190" s="286"/>
      <c r="B190" s="286"/>
    </row>
    <row r="191" spans="1:7">
      <c r="A191" s="275"/>
      <c r="B191" s="275"/>
      <c r="C191" s="287"/>
      <c r="D191" s="287"/>
      <c r="E191" s="288"/>
      <c r="F191" s="287"/>
      <c r="G191" s="289"/>
    </row>
    <row r="192" spans="1:7">
      <c r="A192" s="290"/>
      <c r="B192" s="290"/>
      <c r="C192" s="275"/>
      <c r="D192" s="275"/>
      <c r="E192" s="291"/>
      <c r="F192" s="275"/>
      <c r="G192" s="275"/>
    </row>
    <row r="193" spans="1:7">
      <c r="A193" s="275"/>
      <c r="B193" s="275"/>
      <c r="C193" s="275"/>
      <c r="D193" s="275"/>
      <c r="E193" s="291"/>
      <c r="F193" s="275"/>
      <c r="G193" s="275"/>
    </row>
    <row r="194" spans="1:7">
      <c r="A194" s="275"/>
      <c r="B194" s="275"/>
      <c r="C194" s="275"/>
      <c r="D194" s="275"/>
      <c r="E194" s="291"/>
      <c r="F194" s="275"/>
      <c r="G194" s="275"/>
    </row>
    <row r="195" spans="1:7">
      <c r="A195" s="275"/>
      <c r="B195" s="275"/>
      <c r="C195" s="275"/>
      <c r="D195" s="275"/>
      <c r="E195" s="291"/>
      <c r="F195" s="275"/>
      <c r="G195" s="275"/>
    </row>
    <row r="196" spans="1:7">
      <c r="A196" s="275"/>
      <c r="B196" s="275"/>
      <c r="C196" s="275"/>
      <c r="D196" s="275"/>
      <c r="E196" s="291"/>
      <c r="F196" s="275"/>
      <c r="G196" s="275"/>
    </row>
    <row r="197" spans="1:7">
      <c r="A197" s="275"/>
      <c r="B197" s="275"/>
      <c r="C197" s="275"/>
      <c r="D197" s="275"/>
      <c r="E197" s="291"/>
      <c r="F197" s="275"/>
      <c r="G197" s="275"/>
    </row>
    <row r="198" spans="1:7">
      <c r="A198" s="275"/>
      <c r="B198" s="275"/>
      <c r="C198" s="275"/>
      <c r="D198" s="275"/>
      <c r="E198" s="291"/>
      <c r="F198" s="275"/>
      <c r="G198" s="275"/>
    </row>
    <row r="199" spans="1:7">
      <c r="A199" s="275"/>
      <c r="B199" s="275"/>
      <c r="C199" s="275"/>
      <c r="D199" s="275"/>
      <c r="E199" s="291"/>
      <c r="F199" s="275"/>
      <c r="G199" s="275"/>
    </row>
    <row r="200" spans="1:7">
      <c r="A200" s="275"/>
      <c r="B200" s="275"/>
      <c r="C200" s="275"/>
      <c r="D200" s="275"/>
      <c r="E200" s="291"/>
      <c r="F200" s="275"/>
      <c r="G200" s="275"/>
    </row>
    <row r="201" spans="1:7">
      <c r="A201" s="275"/>
      <c r="B201" s="275"/>
      <c r="C201" s="275"/>
      <c r="D201" s="275"/>
      <c r="E201" s="291"/>
      <c r="F201" s="275"/>
      <c r="G201" s="275"/>
    </row>
    <row r="202" spans="1:7">
      <c r="A202" s="275"/>
      <c r="B202" s="275"/>
      <c r="C202" s="275"/>
      <c r="D202" s="275"/>
      <c r="E202" s="291"/>
      <c r="F202" s="275"/>
      <c r="G202" s="275"/>
    </row>
    <row r="203" spans="1:7">
      <c r="A203" s="275"/>
      <c r="B203" s="275"/>
      <c r="C203" s="275"/>
      <c r="D203" s="275"/>
      <c r="E203" s="291"/>
      <c r="F203" s="275"/>
      <c r="G203" s="275"/>
    </row>
    <row r="204" spans="1:7">
      <c r="A204" s="275"/>
      <c r="B204" s="275"/>
      <c r="C204" s="275"/>
      <c r="D204" s="275"/>
      <c r="E204" s="291"/>
      <c r="F204" s="275"/>
      <c r="G204" s="275"/>
    </row>
  </sheetData>
  <mergeCells count="60">
    <mergeCell ref="C15:D15"/>
    <mergeCell ref="C16:D16"/>
    <mergeCell ref="C17:D17"/>
    <mergeCell ref="A1:G1"/>
    <mergeCell ref="A3:B3"/>
    <mergeCell ref="A4:B4"/>
    <mergeCell ref="E4:G4"/>
    <mergeCell ref="C9:D9"/>
    <mergeCell ref="C43:D43"/>
    <mergeCell ref="C18:D18"/>
    <mergeCell ref="C19:D19"/>
    <mergeCell ref="C27:D27"/>
    <mergeCell ref="C28:D28"/>
    <mergeCell ref="C29:D29"/>
    <mergeCell ref="C30:D30"/>
    <mergeCell ref="C33:D33"/>
    <mergeCell ref="C34:D34"/>
    <mergeCell ref="C35:D35"/>
    <mergeCell ref="C36:D36"/>
    <mergeCell ref="C38:D38"/>
    <mergeCell ref="C40:D40"/>
    <mergeCell ref="C42:D42"/>
    <mergeCell ref="C61:D61"/>
    <mergeCell ref="C44:D44"/>
    <mergeCell ref="C46:D46"/>
    <mergeCell ref="C48:D48"/>
    <mergeCell ref="C50:D50"/>
    <mergeCell ref="C52:D52"/>
    <mergeCell ref="C53:D53"/>
    <mergeCell ref="C55:D55"/>
    <mergeCell ref="C56:D56"/>
    <mergeCell ref="C57:D57"/>
    <mergeCell ref="C58:D58"/>
    <mergeCell ref="C60:D60"/>
    <mergeCell ref="C85:D85"/>
    <mergeCell ref="C63:D63"/>
    <mergeCell ref="C64:D64"/>
    <mergeCell ref="C68:D68"/>
    <mergeCell ref="C70:D70"/>
    <mergeCell ref="C72:D72"/>
    <mergeCell ref="C73:D73"/>
    <mergeCell ref="C75:D75"/>
    <mergeCell ref="C76:D76"/>
    <mergeCell ref="C78:D78"/>
    <mergeCell ref="C79:D79"/>
    <mergeCell ref="C81:D81"/>
    <mergeCell ref="C82:D82"/>
    <mergeCell ref="C84:D84"/>
    <mergeCell ref="C118:D118"/>
    <mergeCell ref="C120:D120"/>
    <mergeCell ref="C109:D109"/>
    <mergeCell ref="C110:D110"/>
    <mergeCell ref="C89:D89"/>
    <mergeCell ref="C92:D92"/>
    <mergeCell ref="C93:D93"/>
    <mergeCell ref="C95:D95"/>
    <mergeCell ref="C96:D96"/>
    <mergeCell ref="C98:D98"/>
    <mergeCell ref="C99:D99"/>
    <mergeCell ref="C101:D101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31"/>
  <dimension ref="A1:BE73"/>
  <sheetViews>
    <sheetView workbookViewId="0">
      <selection activeCell="G16" sqref="G16"/>
    </sheetView>
  </sheetViews>
  <sheetFormatPr defaultColWidth="9.109375" defaultRowHeight="13.2"/>
  <cols>
    <col min="1" max="1" width="5.88671875" style="1" customWidth="1"/>
    <col min="2" max="2" width="6.109375" style="1" customWidth="1"/>
    <col min="3" max="3" width="11.44140625" style="1" customWidth="1"/>
    <col min="4" max="4" width="15.88671875" style="1" customWidth="1"/>
    <col min="5" max="5" width="11.33203125" style="1" customWidth="1"/>
    <col min="6" max="6" width="10.88671875" style="1" customWidth="1"/>
    <col min="7" max="7" width="11" style="1" customWidth="1"/>
    <col min="8" max="8" width="11.109375" style="1" customWidth="1"/>
    <col min="9" max="9" width="10.6640625" style="1" customWidth="1"/>
    <col min="10" max="16384" width="9.109375" style="1"/>
  </cols>
  <sheetData>
    <row r="1" spans="1:57" ht="13.8" thickTop="1">
      <c r="A1" s="321" t="s">
        <v>3</v>
      </c>
      <c r="B1" s="322"/>
      <c r="C1" s="187" t="s">
        <v>106</v>
      </c>
      <c r="D1" s="188"/>
      <c r="E1" s="189"/>
      <c r="F1" s="188"/>
      <c r="G1" s="190" t="s">
        <v>77</v>
      </c>
      <c r="H1" s="191">
        <v>1</v>
      </c>
      <c r="I1" s="192"/>
    </row>
    <row r="2" spans="1:57" ht="13.8" thickBot="1">
      <c r="A2" s="323" t="s">
        <v>78</v>
      </c>
      <c r="B2" s="324"/>
      <c r="C2" s="193" t="s">
        <v>108</v>
      </c>
      <c r="D2" s="194"/>
      <c r="E2" s="195"/>
      <c r="F2" s="194"/>
      <c r="G2" s="325" t="s">
        <v>109</v>
      </c>
      <c r="H2" s="326"/>
      <c r="I2" s="327"/>
    </row>
    <row r="3" spans="1:57" ht="13.8" thickTop="1">
      <c r="F3" s="128"/>
    </row>
    <row r="4" spans="1:57" ht="19.5" customHeight="1">
      <c r="A4" s="196" t="s">
        <v>79</v>
      </c>
      <c r="B4" s="197"/>
      <c r="C4" s="197"/>
      <c r="D4" s="197"/>
      <c r="E4" s="198"/>
      <c r="F4" s="197"/>
      <c r="G4" s="197"/>
      <c r="H4" s="197"/>
      <c r="I4" s="197"/>
    </row>
    <row r="5" spans="1:57" ht="13.8" thickBot="1"/>
    <row r="6" spans="1:57" s="128" customFormat="1" ht="13.8" thickBot="1">
      <c r="A6" s="199"/>
      <c r="B6" s="200" t="s">
        <v>80</v>
      </c>
      <c r="C6" s="200"/>
      <c r="D6" s="201"/>
      <c r="E6" s="202" t="s">
        <v>26</v>
      </c>
      <c r="F6" s="203" t="s">
        <v>27</v>
      </c>
      <c r="G6" s="203" t="s">
        <v>28</v>
      </c>
      <c r="H6" s="203" t="s">
        <v>29</v>
      </c>
      <c r="I6" s="204" t="s">
        <v>30</v>
      </c>
    </row>
    <row r="7" spans="1:57" s="128" customFormat="1">
      <c r="A7" s="292" t="str">
        <f>'SO 01 1 Pol'!B7</f>
        <v>ON</v>
      </c>
      <c r="B7" s="62" t="str">
        <f>'SO 01 1 Pol'!C7</f>
        <v>Ostatní náklady</v>
      </c>
      <c r="D7" s="205"/>
      <c r="E7" s="293">
        <f>'SO 01 1 Pol'!BA14</f>
        <v>0</v>
      </c>
      <c r="F7" s="294">
        <f>'SO 01 1 Pol'!BB14</f>
        <v>0</v>
      </c>
      <c r="G7" s="294">
        <f>'SO 01 1 Pol'!BC14</f>
        <v>0</v>
      </c>
      <c r="H7" s="294">
        <f>'SO 01 1 Pol'!BD14</f>
        <v>0</v>
      </c>
      <c r="I7" s="295">
        <f>'SO 01 1 Pol'!BE14</f>
        <v>0</v>
      </c>
    </row>
    <row r="8" spans="1:57" s="128" customFormat="1" ht="13.8" thickBot="1">
      <c r="A8" s="292" t="str">
        <f>'SO 01 1 Pol'!B15</f>
        <v>VN</v>
      </c>
      <c r="B8" s="62" t="str">
        <f>'SO 01 1 Pol'!C15</f>
        <v>Vedlejší náklady</v>
      </c>
      <c r="D8" s="205"/>
      <c r="E8" s="293">
        <f>'SO 01 1 Pol'!BA23</f>
        <v>0</v>
      </c>
      <c r="F8" s="294">
        <f>'SO 01 1 Pol'!BB23</f>
        <v>0</v>
      </c>
      <c r="G8" s="294">
        <f>'SO 01 1 Pol'!BC23</f>
        <v>0</v>
      </c>
      <c r="H8" s="294">
        <f>'SO 01 1 Pol'!BD23</f>
        <v>0</v>
      </c>
      <c r="I8" s="295">
        <f>'SO 01 1 Pol'!BE23</f>
        <v>0</v>
      </c>
    </row>
    <row r="9" spans="1:57" s="14" customFormat="1" ht="13.8" thickBot="1">
      <c r="A9" s="206"/>
      <c r="B9" s="207" t="s">
        <v>81</v>
      </c>
      <c r="C9" s="207"/>
      <c r="D9" s="208"/>
      <c r="E9" s="209">
        <f>SUM(E7:E8)</f>
        <v>0</v>
      </c>
      <c r="F9" s="210">
        <f>SUM(F7:F8)</f>
        <v>0</v>
      </c>
      <c r="G9" s="210">
        <f>SUM(G7:G8)</f>
        <v>0</v>
      </c>
      <c r="H9" s="210">
        <f>SUM(H7:H8)</f>
        <v>0</v>
      </c>
      <c r="I9" s="211">
        <f>SUM(I7:I8)</f>
        <v>0</v>
      </c>
    </row>
    <row r="10" spans="1:57">
      <c r="A10" s="128"/>
      <c r="B10" s="128"/>
      <c r="C10" s="128"/>
      <c r="D10" s="128"/>
      <c r="E10" s="128"/>
      <c r="F10" s="128"/>
      <c r="G10" s="128"/>
      <c r="H10" s="128"/>
      <c r="I10" s="128"/>
    </row>
    <row r="11" spans="1:57" ht="19.5" customHeight="1">
      <c r="A11" s="197" t="s">
        <v>82</v>
      </c>
      <c r="B11" s="197"/>
      <c r="C11" s="197"/>
      <c r="D11" s="197"/>
      <c r="E11" s="197"/>
      <c r="F11" s="197"/>
      <c r="G11" s="212"/>
      <c r="H11" s="197"/>
      <c r="I11" s="197"/>
      <c r="BA11" s="134"/>
      <c r="BB11" s="134"/>
      <c r="BC11" s="134"/>
      <c r="BD11" s="134"/>
      <c r="BE11" s="134"/>
    </row>
    <row r="12" spans="1:57" ht="13.8" thickBot="1"/>
    <row r="13" spans="1:57">
      <c r="A13" s="163" t="s">
        <v>83</v>
      </c>
      <c r="B13" s="164"/>
      <c r="C13" s="164"/>
      <c r="D13" s="213"/>
      <c r="E13" s="214" t="s">
        <v>84</v>
      </c>
      <c r="F13" s="215" t="s">
        <v>13</v>
      </c>
      <c r="G13" s="216" t="s">
        <v>85</v>
      </c>
      <c r="H13" s="217"/>
      <c r="I13" s="218" t="s">
        <v>84</v>
      </c>
    </row>
    <row r="14" spans="1:57">
      <c r="A14" s="157" t="s">
        <v>144</v>
      </c>
      <c r="B14" s="148"/>
      <c r="C14" s="148"/>
      <c r="D14" s="219"/>
      <c r="E14" s="220">
        <v>0</v>
      </c>
      <c r="F14" s="221">
        <v>0</v>
      </c>
      <c r="G14" s="222">
        <v>0</v>
      </c>
      <c r="H14" s="223"/>
      <c r="I14" s="224">
        <f t="shared" ref="I14:I21" si="0">E14+F14*G14/100</f>
        <v>0</v>
      </c>
      <c r="BA14" s="1">
        <v>0</v>
      </c>
    </row>
    <row r="15" spans="1:57">
      <c r="A15" s="157" t="s">
        <v>145</v>
      </c>
      <c r="B15" s="148"/>
      <c r="C15" s="148"/>
      <c r="D15" s="219"/>
      <c r="E15" s="220">
        <v>0</v>
      </c>
      <c r="F15" s="221">
        <v>0</v>
      </c>
      <c r="G15" s="222">
        <v>0</v>
      </c>
      <c r="H15" s="223"/>
      <c r="I15" s="224">
        <f t="shared" si="0"/>
        <v>0</v>
      </c>
      <c r="BA15" s="1">
        <v>0</v>
      </c>
    </row>
    <row r="16" spans="1:57">
      <c r="A16" s="157" t="s">
        <v>146</v>
      </c>
      <c r="B16" s="148"/>
      <c r="C16" s="148"/>
      <c r="D16" s="219"/>
      <c r="E16" s="220">
        <v>0</v>
      </c>
      <c r="F16" s="221">
        <v>0</v>
      </c>
      <c r="G16" s="222">
        <v>0</v>
      </c>
      <c r="H16" s="223"/>
      <c r="I16" s="224">
        <f t="shared" si="0"/>
        <v>0</v>
      </c>
      <c r="BA16" s="1">
        <v>0</v>
      </c>
    </row>
    <row r="17" spans="1:53">
      <c r="A17" s="157" t="s">
        <v>147</v>
      </c>
      <c r="B17" s="148"/>
      <c r="C17" s="148"/>
      <c r="D17" s="219"/>
      <c r="E17" s="220">
        <v>0</v>
      </c>
      <c r="F17" s="221">
        <v>0</v>
      </c>
      <c r="G17" s="222">
        <v>0</v>
      </c>
      <c r="H17" s="223"/>
      <c r="I17" s="224">
        <f t="shared" si="0"/>
        <v>0</v>
      </c>
      <c r="BA17" s="1">
        <v>0</v>
      </c>
    </row>
    <row r="18" spans="1:53">
      <c r="A18" s="157" t="s">
        <v>148</v>
      </c>
      <c r="B18" s="148"/>
      <c r="C18" s="148"/>
      <c r="D18" s="219"/>
      <c r="E18" s="220">
        <v>0</v>
      </c>
      <c r="F18" s="221">
        <v>0</v>
      </c>
      <c r="G18" s="222">
        <v>0</v>
      </c>
      <c r="H18" s="223"/>
      <c r="I18" s="224">
        <f t="shared" si="0"/>
        <v>0</v>
      </c>
      <c r="BA18" s="1">
        <v>1</v>
      </c>
    </row>
    <row r="19" spans="1:53">
      <c r="A19" s="157" t="s">
        <v>149</v>
      </c>
      <c r="B19" s="148"/>
      <c r="C19" s="148"/>
      <c r="D19" s="219"/>
      <c r="E19" s="220">
        <v>0</v>
      </c>
      <c r="F19" s="221">
        <v>0</v>
      </c>
      <c r="G19" s="222">
        <v>0</v>
      </c>
      <c r="H19" s="223"/>
      <c r="I19" s="224">
        <f t="shared" si="0"/>
        <v>0</v>
      </c>
      <c r="BA19" s="1">
        <v>1</v>
      </c>
    </row>
    <row r="20" spans="1:53">
      <c r="A20" s="157" t="s">
        <v>150</v>
      </c>
      <c r="B20" s="148"/>
      <c r="C20" s="148"/>
      <c r="D20" s="219"/>
      <c r="E20" s="220">
        <v>0</v>
      </c>
      <c r="F20" s="221">
        <v>0</v>
      </c>
      <c r="G20" s="222">
        <v>0</v>
      </c>
      <c r="H20" s="223"/>
      <c r="I20" s="224">
        <f t="shared" si="0"/>
        <v>0</v>
      </c>
      <c r="BA20" s="1">
        <v>2</v>
      </c>
    </row>
    <row r="21" spans="1:53">
      <c r="A21" s="157" t="s">
        <v>151</v>
      </c>
      <c r="B21" s="148"/>
      <c r="C21" s="148"/>
      <c r="D21" s="219"/>
      <c r="E21" s="220">
        <v>0</v>
      </c>
      <c r="F21" s="221">
        <v>0</v>
      </c>
      <c r="G21" s="222">
        <v>0</v>
      </c>
      <c r="H21" s="223"/>
      <c r="I21" s="224">
        <f t="shared" si="0"/>
        <v>0</v>
      </c>
      <c r="BA21" s="1">
        <v>2</v>
      </c>
    </row>
    <row r="22" spans="1:53" ht="13.8" thickBot="1">
      <c r="A22" s="225"/>
      <c r="B22" s="226" t="s">
        <v>86</v>
      </c>
      <c r="C22" s="227"/>
      <c r="D22" s="228"/>
      <c r="E22" s="229"/>
      <c r="F22" s="230"/>
      <c r="G22" s="230"/>
      <c r="H22" s="328">
        <f>SUM(I14:I21)</f>
        <v>0</v>
      </c>
      <c r="I22" s="329"/>
    </row>
    <row r="24" spans="1:53">
      <c r="B24" s="14"/>
      <c r="F24" s="231"/>
      <c r="G24" s="232"/>
      <c r="H24" s="232"/>
      <c r="I24" s="46"/>
    </row>
    <row r="25" spans="1:53">
      <c r="F25" s="231"/>
      <c r="G25" s="232"/>
      <c r="H25" s="232"/>
      <c r="I25" s="46"/>
    </row>
    <row r="26" spans="1:53">
      <c r="F26" s="231"/>
      <c r="G26" s="232"/>
      <c r="H26" s="232"/>
      <c r="I26" s="46"/>
    </row>
    <row r="27" spans="1:53">
      <c r="F27" s="231"/>
      <c r="G27" s="232"/>
      <c r="H27" s="232"/>
      <c r="I27" s="46"/>
    </row>
    <row r="28" spans="1:53">
      <c r="F28" s="231"/>
      <c r="G28" s="232"/>
      <c r="H28" s="232"/>
      <c r="I28" s="46"/>
    </row>
    <row r="29" spans="1:53">
      <c r="F29" s="231"/>
      <c r="G29" s="232"/>
      <c r="H29" s="232"/>
      <c r="I29" s="46"/>
    </row>
    <row r="30" spans="1:53">
      <c r="F30" s="231"/>
      <c r="G30" s="232"/>
      <c r="H30" s="232"/>
      <c r="I30" s="46"/>
    </row>
    <row r="31" spans="1:53">
      <c r="F31" s="231"/>
      <c r="G31" s="232"/>
      <c r="H31" s="232"/>
      <c r="I31" s="46"/>
    </row>
    <row r="32" spans="1:53">
      <c r="F32" s="231"/>
      <c r="G32" s="232"/>
      <c r="H32" s="232"/>
      <c r="I32" s="46"/>
    </row>
    <row r="33" spans="6:9">
      <c r="F33" s="231"/>
      <c r="G33" s="232"/>
      <c r="H33" s="232"/>
      <c r="I33" s="46"/>
    </row>
    <row r="34" spans="6:9">
      <c r="F34" s="231"/>
      <c r="G34" s="232"/>
      <c r="H34" s="232"/>
      <c r="I34" s="46"/>
    </row>
    <row r="35" spans="6:9">
      <c r="F35" s="231"/>
      <c r="G35" s="232"/>
      <c r="H35" s="232"/>
      <c r="I35" s="46"/>
    </row>
    <row r="36" spans="6:9">
      <c r="F36" s="231"/>
      <c r="G36" s="232"/>
      <c r="H36" s="232"/>
      <c r="I36" s="46"/>
    </row>
    <row r="37" spans="6:9">
      <c r="F37" s="231"/>
      <c r="G37" s="232"/>
      <c r="H37" s="232"/>
      <c r="I37" s="46"/>
    </row>
    <row r="38" spans="6:9">
      <c r="F38" s="231"/>
      <c r="G38" s="232"/>
      <c r="H38" s="232"/>
      <c r="I38" s="46"/>
    </row>
    <row r="39" spans="6:9">
      <c r="F39" s="231"/>
      <c r="G39" s="232"/>
      <c r="H39" s="232"/>
      <c r="I39" s="46"/>
    </row>
    <row r="40" spans="6:9">
      <c r="F40" s="231"/>
      <c r="G40" s="232"/>
      <c r="H40" s="232"/>
      <c r="I40" s="46"/>
    </row>
    <row r="41" spans="6:9">
      <c r="F41" s="231"/>
      <c r="G41" s="232"/>
      <c r="H41" s="232"/>
      <c r="I41" s="46"/>
    </row>
    <row r="42" spans="6:9">
      <c r="F42" s="231"/>
      <c r="G42" s="232"/>
      <c r="H42" s="232"/>
      <c r="I42" s="46"/>
    </row>
    <row r="43" spans="6:9">
      <c r="F43" s="231"/>
      <c r="G43" s="232"/>
      <c r="H43" s="232"/>
      <c r="I43" s="46"/>
    </row>
    <row r="44" spans="6:9">
      <c r="F44" s="231"/>
      <c r="G44" s="232"/>
      <c r="H44" s="232"/>
      <c r="I44" s="46"/>
    </row>
    <row r="45" spans="6:9">
      <c r="F45" s="231"/>
      <c r="G45" s="232"/>
      <c r="H45" s="232"/>
      <c r="I45" s="46"/>
    </row>
    <row r="46" spans="6:9">
      <c r="F46" s="231"/>
      <c r="G46" s="232"/>
      <c r="H46" s="232"/>
      <c r="I46" s="46"/>
    </row>
    <row r="47" spans="6:9">
      <c r="F47" s="231"/>
      <c r="G47" s="232"/>
      <c r="H47" s="232"/>
      <c r="I47" s="46"/>
    </row>
    <row r="48" spans="6:9">
      <c r="F48" s="231"/>
      <c r="G48" s="232"/>
      <c r="H48" s="232"/>
      <c r="I48" s="46"/>
    </row>
    <row r="49" spans="6:9">
      <c r="F49" s="231"/>
      <c r="G49" s="232"/>
      <c r="H49" s="232"/>
      <c r="I49" s="46"/>
    </row>
    <row r="50" spans="6:9">
      <c r="F50" s="231"/>
      <c r="G50" s="232"/>
      <c r="H50" s="232"/>
      <c r="I50" s="46"/>
    </row>
    <row r="51" spans="6:9">
      <c r="F51" s="231"/>
      <c r="G51" s="232"/>
      <c r="H51" s="232"/>
      <c r="I51" s="46"/>
    </row>
    <row r="52" spans="6:9">
      <c r="F52" s="231"/>
      <c r="G52" s="232"/>
      <c r="H52" s="232"/>
      <c r="I52" s="46"/>
    </row>
    <row r="53" spans="6:9">
      <c r="F53" s="231"/>
      <c r="G53" s="232"/>
      <c r="H53" s="232"/>
      <c r="I53" s="46"/>
    </row>
    <row r="54" spans="6:9">
      <c r="F54" s="231"/>
      <c r="G54" s="232"/>
      <c r="H54" s="232"/>
      <c r="I54" s="46"/>
    </row>
    <row r="55" spans="6:9">
      <c r="F55" s="231"/>
      <c r="G55" s="232"/>
      <c r="H55" s="232"/>
      <c r="I55" s="46"/>
    </row>
    <row r="56" spans="6:9">
      <c r="F56" s="231"/>
      <c r="G56" s="232"/>
      <c r="H56" s="232"/>
      <c r="I56" s="46"/>
    </row>
    <row r="57" spans="6:9">
      <c r="F57" s="231"/>
      <c r="G57" s="232"/>
      <c r="H57" s="232"/>
      <c r="I57" s="46"/>
    </row>
    <row r="58" spans="6:9">
      <c r="F58" s="231"/>
      <c r="G58" s="232"/>
      <c r="H58" s="232"/>
      <c r="I58" s="46"/>
    </row>
    <row r="59" spans="6:9">
      <c r="F59" s="231"/>
      <c r="G59" s="232"/>
      <c r="H59" s="232"/>
      <c r="I59" s="46"/>
    </row>
    <row r="60" spans="6:9">
      <c r="F60" s="231"/>
      <c r="G60" s="232"/>
      <c r="H60" s="232"/>
      <c r="I60" s="46"/>
    </row>
    <row r="61" spans="6:9">
      <c r="F61" s="231"/>
      <c r="G61" s="232"/>
      <c r="H61" s="232"/>
      <c r="I61" s="46"/>
    </row>
    <row r="62" spans="6:9">
      <c r="F62" s="231"/>
      <c r="G62" s="232"/>
      <c r="H62" s="232"/>
      <c r="I62" s="46"/>
    </row>
    <row r="63" spans="6:9">
      <c r="F63" s="231"/>
      <c r="G63" s="232"/>
      <c r="H63" s="232"/>
      <c r="I63" s="46"/>
    </row>
    <row r="64" spans="6:9">
      <c r="F64" s="231"/>
      <c r="G64" s="232"/>
      <c r="H64" s="232"/>
      <c r="I64" s="46"/>
    </row>
    <row r="65" spans="6:9">
      <c r="F65" s="231"/>
      <c r="G65" s="232"/>
      <c r="H65" s="232"/>
      <c r="I65" s="46"/>
    </row>
    <row r="66" spans="6:9">
      <c r="F66" s="231"/>
      <c r="G66" s="232"/>
      <c r="H66" s="232"/>
      <c r="I66" s="46"/>
    </row>
    <row r="67" spans="6:9">
      <c r="F67" s="231"/>
      <c r="G67" s="232"/>
      <c r="H67" s="232"/>
      <c r="I67" s="46"/>
    </row>
    <row r="68" spans="6:9">
      <c r="F68" s="231"/>
      <c r="G68" s="232"/>
      <c r="H68" s="232"/>
      <c r="I68" s="46"/>
    </row>
    <row r="69" spans="6:9">
      <c r="F69" s="231"/>
      <c r="G69" s="232"/>
      <c r="H69" s="232"/>
      <c r="I69" s="46"/>
    </row>
    <row r="70" spans="6:9">
      <c r="F70" s="231"/>
      <c r="G70" s="232"/>
      <c r="H70" s="232"/>
      <c r="I70" s="46"/>
    </row>
    <row r="71" spans="6:9">
      <c r="F71" s="231"/>
      <c r="G71" s="232"/>
      <c r="H71" s="232"/>
      <c r="I71" s="46"/>
    </row>
    <row r="72" spans="6:9">
      <c r="F72" s="231"/>
      <c r="G72" s="232"/>
      <c r="H72" s="232"/>
      <c r="I72" s="46"/>
    </row>
    <row r="73" spans="6:9">
      <c r="F73" s="231"/>
      <c r="G73" s="232"/>
      <c r="H73" s="232"/>
      <c r="I73" s="46"/>
    </row>
  </sheetData>
  <mergeCells count="4">
    <mergeCell ref="A1:B1"/>
    <mergeCell ref="A2:B2"/>
    <mergeCell ref="G2:I2"/>
    <mergeCell ref="H22:I22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List2"/>
  <dimension ref="A1:CB96"/>
  <sheetViews>
    <sheetView showGridLines="0" showZeros="0" zoomScaleSheetLayoutView="100" workbookViewId="0">
      <selection activeCell="C25" sqref="C25"/>
    </sheetView>
  </sheetViews>
  <sheetFormatPr defaultColWidth="9.109375" defaultRowHeight="13.2"/>
  <cols>
    <col min="1" max="1" width="4.44140625" style="233" customWidth="1"/>
    <col min="2" max="2" width="11.5546875" style="233" customWidth="1"/>
    <col min="3" max="3" width="40.44140625" style="233" customWidth="1"/>
    <col min="4" max="4" width="5.5546875" style="233" customWidth="1"/>
    <col min="5" max="5" width="8.5546875" style="241" customWidth="1"/>
    <col min="6" max="6" width="9.88671875" style="233" customWidth="1"/>
    <col min="7" max="7" width="13.88671875" style="233" customWidth="1"/>
    <col min="8" max="8" width="11.6640625" style="233" hidden="1" customWidth="1"/>
    <col min="9" max="9" width="11.5546875" style="233" hidden="1" customWidth="1"/>
    <col min="10" max="10" width="11" style="233" hidden="1" customWidth="1"/>
    <col min="11" max="11" width="10.44140625" style="233" hidden="1" customWidth="1"/>
    <col min="12" max="12" width="75.21875" style="233" customWidth="1"/>
    <col min="13" max="13" width="45.21875" style="233" customWidth="1"/>
    <col min="14" max="16384" width="9.109375" style="233"/>
  </cols>
  <sheetData>
    <row r="1" spans="1:80" ht="15.6">
      <c r="A1" s="330" t="s">
        <v>87</v>
      </c>
      <c r="B1" s="330"/>
      <c r="C1" s="330"/>
      <c r="D1" s="330"/>
      <c r="E1" s="330"/>
      <c r="F1" s="330"/>
      <c r="G1" s="330"/>
    </row>
    <row r="2" spans="1:80" ht="14.25" customHeight="1" thickBot="1">
      <c r="B2" s="234"/>
      <c r="C2" s="235"/>
      <c r="D2" s="235"/>
      <c r="E2" s="236"/>
      <c r="F2" s="235"/>
      <c r="G2" s="235"/>
    </row>
    <row r="3" spans="1:80" ht="13.8" thickTop="1">
      <c r="A3" s="321" t="s">
        <v>3</v>
      </c>
      <c r="B3" s="322"/>
      <c r="C3" s="187" t="s">
        <v>106</v>
      </c>
      <c r="D3" s="188"/>
      <c r="E3" s="237" t="s">
        <v>88</v>
      </c>
      <c r="F3" s="238">
        <f>'SO 01 1 Rek'!H1</f>
        <v>1</v>
      </c>
      <c r="G3" s="239"/>
    </row>
    <row r="4" spans="1:80" ht="13.8" thickBot="1">
      <c r="A4" s="331" t="s">
        <v>78</v>
      </c>
      <c r="B4" s="324"/>
      <c r="C4" s="193" t="s">
        <v>108</v>
      </c>
      <c r="D4" s="194"/>
      <c r="E4" s="332" t="str">
        <f>'SO 01 1 Rek'!G2</f>
        <v>Ostatní a vedlejší náklady</v>
      </c>
      <c r="F4" s="333"/>
      <c r="G4" s="334"/>
    </row>
    <row r="5" spans="1:80" ht="13.8" thickTop="1">
      <c r="A5" s="240"/>
      <c r="G5" s="242"/>
    </row>
    <row r="6" spans="1:80" ht="27" customHeight="1">
      <c r="A6" s="243" t="s">
        <v>89</v>
      </c>
      <c r="B6" s="244" t="s">
        <v>90</v>
      </c>
      <c r="C6" s="244" t="s">
        <v>91</v>
      </c>
      <c r="D6" s="244" t="s">
        <v>92</v>
      </c>
      <c r="E6" s="245" t="s">
        <v>93</v>
      </c>
      <c r="F6" s="244" t="s">
        <v>94</v>
      </c>
      <c r="G6" s="246" t="s">
        <v>95</v>
      </c>
      <c r="H6" s="247" t="s">
        <v>96</v>
      </c>
      <c r="I6" s="247" t="s">
        <v>97</v>
      </c>
      <c r="J6" s="247" t="s">
        <v>98</v>
      </c>
      <c r="K6" s="247" t="s">
        <v>99</v>
      </c>
    </row>
    <row r="7" spans="1:80">
      <c r="A7" s="248" t="s">
        <v>100</v>
      </c>
      <c r="B7" s="249" t="s">
        <v>110</v>
      </c>
      <c r="C7" s="250" t="s">
        <v>111</v>
      </c>
      <c r="D7" s="251"/>
      <c r="E7" s="252"/>
      <c r="F7" s="252"/>
      <c r="G7" s="253"/>
      <c r="H7" s="254"/>
      <c r="I7" s="255"/>
      <c r="J7" s="256"/>
      <c r="K7" s="257"/>
      <c r="O7" s="258">
        <v>1</v>
      </c>
    </row>
    <row r="8" spans="1:80">
      <c r="A8" s="259">
        <v>1</v>
      </c>
      <c r="B8" s="260" t="s">
        <v>113</v>
      </c>
      <c r="C8" s="261" t="s">
        <v>114</v>
      </c>
      <c r="D8" s="262" t="s">
        <v>115</v>
      </c>
      <c r="E8" s="263">
        <v>1</v>
      </c>
      <c r="F8" s="263"/>
      <c r="G8" s="264">
        <f t="shared" ref="G8:G13" si="0">E8*F8</f>
        <v>0</v>
      </c>
      <c r="H8" s="265">
        <v>0</v>
      </c>
      <c r="I8" s="266">
        <f t="shared" ref="I8:I13" si="1">E8*H8</f>
        <v>0</v>
      </c>
      <c r="J8" s="265"/>
      <c r="K8" s="266">
        <f t="shared" ref="K8:K13" si="2">E8*J8</f>
        <v>0</v>
      </c>
      <c r="O8" s="258">
        <v>2</v>
      </c>
      <c r="AA8" s="233">
        <v>12</v>
      </c>
      <c r="AB8" s="233">
        <v>0</v>
      </c>
      <c r="AC8" s="233">
        <v>10</v>
      </c>
      <c r="AZ8" s="233">
        <v>1</v>
      </c>
      <c r="BA8" s="233">
        <f t="shared" ref="BA8:BA13" si="3">IF(AZ8=1,G8,0)</f>
        <v>0</v>
      </c>
      <c r="BB8" s="233">
        <f t="shared" ref="BB8:BB13" si="4">IF(AZ8=2,G8,0)</f>
        <v>0</v>
      </c>
      <c r="BC8" s="233">
        <f t="shared" ref="BC8:BC13" si="5">IF(AZ8=3,G8,0)</f>
        <v>0</v>
      </c>
      <c r="BD8" s="233">
        <f t="shared" ref="BD8:BD13" si="6">IF(AZ8=4,G8,0)</f>
        <v>0</v>
      </c>
      <c r="BE8" s="233">
        <f t="shared" ref="BE8:BE13" si="7">IF(AZ8=5,G8,0)</f>
        <v>0</v>
      </c>
      <c r="CA8" s="258">
        <v>12</v>
      </c>
      <c r="CB8" s="258">
        <v>0</v>
      </c>
    </row>
    <row r="9" spans="1:80">
      <c r="A9" s="259">
        <v>2</v>
      </c>
      <c r="B9" s="260" t="s">
        <v>116</v>
      </c>
      <c r="C9" s="261" t="s">
        <v>117</v>
      </c>
      <c r="D9" s="262" t="s">
        <v>115</v>
      </c>
      <c r="E9" s="263">
        <v>1</v>
      </c>
      <c r="F9" s="263"/>
      <c r="G9" s="264">
        <f t="shared" si="0"/>
        <v>0</v>
      </c>
      <c r="H9" s="265">
        <v>0</v>
      </c>
      <c r="I9" s="266">
        <f t="shared" si="1"/>
        <v>0</v>
      </c>
      <c r="J9" s="265"/>
      <c r="K9" s="266">
        <f t="shared" si="2"/>
        <v>0</v>
      </c>
      <c r="O9" s="258">
        <v>2</v>
      </c>
      <c r="AA9" s="233">
        <v>12</v>
      </c>
      <c r="AB9" s="233">
        <v>0</v>
      </c>
      <c r="AC9" s="233">
        <v>11</v>
      </c>
      <c r="AZ9" s="233">
        <v>1</v>
      </c>
      <c r="BA9" s="233">
        <f t="shared" si="3"/>
        <v>0</v>
      </c>
      <c r="BB9" s="233">
        <f t="shared" si="4"/>
        <v>0</v>
      </c>
      <c r="BC9" s="233">
        <f t="shared" si="5"/>
        <v>0</v>
      </c>
      <c r="BD9" s="233">
        <f t="shared" si="6"/>
        <v>0</v>
      </c>
      <c r="BE9" s="233">
        <f t="shared" si="7"/>
        <v>0</v>
      </c>
      <c r="CA9" s="258">
        <v>12</v>
      </c>
      <c r="CB9" s="258">
        <v>0</v>
      </c>
    </row>
    <row r="10" spans="1:80">
      <c r="A10" s="259">
        <v>3</v>
      </c>
      <c r="B10" s="260" t="s">
        <v>118</v>
      </c>
      <c r="C10" s="261" t="s">
        <v>119</v>
      </c>
      <c r="D10" s="262" t="s">
        <v>115</v>
      </c>
      <c r="E10" s="263">
        <v>1</v>
      </c>
      <c r="F10" s="263"/>
      <c r="G10" s="264">
        <f t="shared" si="0"/>
        <v>0</v>
      </c>
      <c r="H10" s="265">
        <v>0</v>
      </c>
      <c r="I10" s="266">
        <f t="shared" si="1"/>
        <v>0</v>
      </c>
      <c r="J10" s="265"/>
      <c r="K10" s="266">
        <f t="shared" si="2"/>
        <v>0</v>
      </c>
      <c r="O10" s="258">
        <v>2</v>
      </c>
      <c r="AA10" s="233">
        <v>12</v>
      </c>
      <c r="AB10" s="233">
        <v>0</v>
      </c>
      <c r="AC10" s="233">
        <v>12</v>
      </c>
      <c r="AZ10" s="233">
        <v>1</v>
      </c>
      <c r="BA10" s="233">
        <f t="shared" si="3"/>
        <v>0</v>
      </c>
      <c r="BB10" s="233">
        <f t="shared" si="4"/>
        <v>0</v>
      </c>
      <c r="BC10" s="233">
        <f t="shared" si="5"/>
        <v>0</v>
      </c>
      <c r="BD10" s="233">
        <f t="shared" si="6"/>
        <v>0</v>
      </c>
      <c r="BE10" s="233">
        <f t="shared" si="7"/>
        <v>0</v>
      </c>
      <c r="CA10" s="258">
        <v>12</v>
      </c>
      <c r="CB10" s="258">
        <v>0</v>
      </c>
    </row>
    <row r="11" spans="1:80">
      <c r="A11" s="259">
        <v>4</v>
      </c>
      <c r="B11" s="260" t="s">
        <v>120</v>
      </c>
      <c r="C11" s="261" t="s">
        <v>121</v>
      </c>
      <c r="D11" s="262" t="s">
        <v>115</v>
      </c>
      <c r="E11" s="263">
        <v>1</v>
      </c>
      <c r="F11" s="263"/>
      <c r="G11" s="264">
        <f t="shared" si="0"/>
        <v>0</v>
      </c>
      <c r="H11" s="265">
        <v>0</v>
      </c>
      <c r="I11" s="266">
        <f t="shared" si="1"/>
        <v>0</v>
      </c>
      <c r="J11" s="265"/>
      <c r="K11" s="266">
        <f t="shared" si="2"/>
        <v>0</v>
      </c>
      <c r="O11" s="258">
        <v>2</v>
      </c>
      <c r="AA11" s="233">
        <v>12</v>
      </c>
      <c r="AB11" s="233">
        <v>0</v>
      </c>
      <c r="AC11" s="233">
        <v>13</v>
      </c>
      <c r="AZ11" s="233">
        <v>1</v>
      </c>
      <c r="BA11" s="233">
        <f t="shared" si="3"/>
        <v>0</v>
      </c>
      <c r="BB11" s="233">
        <f t="shared" si="4"/>
        <v>0</v>
      </c>
      <c r="BC11" s="233">
        <f t="shared" si="5"/>
        <v>0</v>
      </c>
      <c r="BD11" s="233">
        <f t="shared" si="6"/>
        <v>0</v>
      </c>
      <c r="BE11" s="233">
        <f t="shared" si="7"/>
        <v>0</v>
      </c>
      <c r="CA11" s="258">
        <v>12</v>
      </c>
      <c r="CB11" s="258">
        <v>0</v>
      </c>
    </row>
    <row r="12" spans="1:80">
      <c r="A12" s="259">
        <v>5</v>
      </c>
      <c r="B12" s="260" t="s">
        <v>122</v>
      </c>
      <c r="C12" s="261" t="s">
        <v>123</v>
      </c>
      <c r="D12" s="262" t="s">
        <v>115</v>
      </c>
      <c r="E12" s="263">
        <v>1</v>
      </c>
      <c r="F12" s="263"/>
      <c r="G12" s="264">
        <f t="shared" si="0"/>
        <v>0</v>
      </c>
      <c r="H12" s="265">
        <v>0</v>
      </c>
      <c r="I12" s="266">
        <f t="shared" si="1"/>
        <v>0</v>
      </c>
      <c r="J12" s="265"/>
      <c r="K12" s="266">
        <f t="shared" si="2"/>
        <v>0</v>
      </c>
      <c r="O12" s="258">
        <v>2</v>
      </c>
      <c r="AA12" s="233">
        <v>12</v>
      </c>
      <c r="AB12" s="233">
        <v>0</v>
      </c>
      <c r="AC12" s="233">
        <v>14</v>
      </c>
      <c r="AZ12" s="233">
        <v>1</v>
      </c>
      <c r="BA12" s="233">
        <f t="shared" si="3"/>
        <v>0</v>
      </c>
      <c r="BB12" s="233">
        <f t="shared" si="4"/>
        <v>0</v>
      </c>
      <c r="BC12" s="233">
        <f t="shared" si="5"/>
        <v>0</v>
      </c>
      <c r="BD12" s="233">
        <f t="shared" si="6"/>
        <v>0</v>
      </c>
      <c r="BE12" s="233">
        <f t="shared" si="7"/>
        <v>0</v>
      </c>
      <c r="CA12" s="258">
        <v>12</v>
      </c>
      <c r="CB12" s="258">
        <v>0</v>
      </c>
    </row>
    <row r="13" spans="1:80" ht="20.399999999999999">
      <c r="A13" s="259">
        <v>6</v>
      </c>
      <c r="B13" s="260" t="s">
        <v>124</v>
      </c>
      <c r="C13" s="261" t="s">
        <v>125</v>
      </c>
      <c r="D13" s="262" t="s">
        <v>126</v>
      </c>
      <c r="E13" s="263">
        <v>80</v>
      </c>
      <c r="F13" s="263"/>
      <c r="G13" s="264">
        <f t="shared" si="0"/>
        <v>0</v>
      </c>
      <c r="H13" s="265">
        <v>0</v>
      </c>
      <c r="I13" s="266">
        <f t="shared" si="1"/>
        <v>0</v>
      </c>
      <c r="J13" s="265"/>
      <c r="K13" s="266">
        <f t="shared" si="2"/>
        <v>0</v>
      </c>
      <c r="O13" s="258">
        <v>2</v>
      </c>
      <c r="AA13" s="233">
        <v>10</v>
      </c>
      <c r="AB13" s="233">
        <v>8</v>
      </c>
      <c r="AC13" s="233">
        <v>8</v>
      </c>
      <c r="AZ13" s="233">
        <v>5</v>
      </c>
      <c r="BA13" s="233">
        <f t="shared" si="3"/>
        <v>0</v>
      </c>
      <c r="BB13" s="233">
        <f t="shared" si="4"/>
        <v>0</v>
      </c>
      <c r="BC13" s="233">
        <f t="shared" si="5"/>
        <v>0</v>
      </c>
      <c r="BD13" s="233">
        <f t="shared" si="6"/>
        <v>0</v>
      </c>
      <c r="BE13" s="233">
        <f t="shared" si="7"/>
        <v>0</v>
      </c>
      <c r="CA13" s="258">
        <v>10</v>
      </c>
      <c r="CB13" s="258">
        <v>8</v>
      </c>
    </row>
    <row r="14" spans="1:80">
      <c r="A14" s="276"/>
      <c r="B14" s="277" t="s">
        <v>103</v>
      </c>
      <c r="C14" s="278" t="s">
        <v>112</v>
      </c>
      <c r="D14" s="279"/>
      <c r="E14" s="280"/>
      <c r="F14" s="281"/>
      <c r="G14" s="282">
        <f>SUM(G7:G13)</f>
        <v>0</v>
      </c>
      <c r="H14" s="283"/>
      <c r="I14" s="284">
        <f>SUM(I7:I13)</f>
        <v>0</v>
      </c>
      <c r="J14" s="283"/>
      <c r="K14" s="284">
        <f>SUM(K7:K13)</f>
        <v>0</v>
      </c>
      <c r="O14" s="258">
        <v>4</v>
      </c>
      <c r="BA14" s="285">
        <f>SUM(BA7:BA13)</f>
        <v>0</v>
      </c>
      <c r="BB14" s="285">
        <f>SUM(BB7:BB13)</f>
        <v>0</v>
      </c>
      <c r="BC14" s="285">
        <f>SUM(BC7:BC13)</f>
        <v>0</v>
      </c>
      <c r="BD14" s="285">
        <f>SUM(BD7:BD13)</f>
        <v>0</v>
      </c>
      <c r="BE14" s="285">
        <f>SUM(BE7:BE13)</f>
        <v>0</v>
      </c>
    </row>
    <row r="15" spans="1:80">
      <c r="A15" s="248" t="s">
        <v>100</v>
      </c>
      <c r="B15" s="249" t="s">
        <v>127</v>
      </c>
      <c r="C15" s="250" t="s">
        <v>128</v>
      </c>
      <c r="D15" s="251"/>
      <c r="E15" s="252"/>
      <c r="F15" s="252"/>
      <c r="G15" s="253"/>
      <c r="H15" s="254"/>
      <c r="I15" s="255"/>
      <c r="J15" s="256"/>
      <c r="K15" s="257"/>
      <c r="O15" s="258">
        <v>1</v>
      </c>
    </row>
    <row r="16" spans="1:80">
      <c r="A16" s="259">
        <v>7</v>
      </c>
      <c r="B16" s="260" t="s">
        <v>130</v>
      </c>
      <c r="C16" s="261" t="s">
        <v>131</v>
      </c>
      <c r="D16" s="262" t="s">
        <v>115</v>
      </c>
      <c r="E16" s="263">
        <v>1</v>
      </c>
      <c r="F16" s="263"/>
      <c r="G16" s="264">
        <f t="shared" ref="G16:G22" si="8">E16*F16</f>
        <v>0</v>
      </c>
      <c r="H16" s="265">
        <v>0</v>
      </c>
      <c r="I16" s="266">
        <f t="shared" ref="I16:I22" si="9">E16*H16</f>
        <v>0</v>
      </c>
      <c r="J16" s="265"/>
      <c r="K16" s="266">
        <f t="shared" ref="K16:K22" si="10">E16*J16</f>
        <v>0</v>
      </c>
      <c r="O16" s="258">
        <v>2</v>
      </c>
      <c r="AA16" s="233">
        <v>12</v>
      </c>
      <c r="AB16" s="233">
        <v>0</v>
      </c>
      <c r="AC16" s="233">
        <v>3</v>
      </c>
      <c r="AZ16" s="233">
        <v>1</v>
      </c>
      <c r="BA16" s="233">
        <f t="shared" ref="BA16:BA22" si="11">IF(AZ16=1,G16,0)</f>
        <v>0</v>
      </c>
      <c r="BB16" s="233">
        <f t="shared" ref="BB16:BB22" si="12">IF(AZ16=2,G16,0)</f>
        <v>0</v>
      </c>
      <c r="BC16" s="233">
        <f t="shared" ref="BC16:BC22" si="13">IF(AZ16=3,G16,0)</f>
        <v>0</v>
      </c>
      <c r="BD16" s="233">
        <f t="shared" ref="BD16:BD22" si="14">IF(AZ16=4,G16,0)</f>
        <v>0</v>
      </c>
      <c r="BE16" s="233">
        <f t="shared" ref="BE16:BE22" si="15">IF(AZ16=5,G16,0)</f>
        <v>0</v>
      </c>
      <c r="CA16" s="258">
        <v>12</v>
      </c>
      <c r="CB16" s="258">
        <v>0</v>
      </c>
    </row>
    <row r="17" spans="1:80">
      <c r="A17" s="259">
        <v>8</v>
      </c>
      <c r="B17" s="260" t="s">
        <v>132</v>
      </c>
      <c r="C17" s="261" t="s">
        <v>133</v>
      </c>
      <c r="D17" s="262" t="s">
        <v>115</v>
      </c>
      <c r="E17" s="263">
        <v>1</v>
      </c>
      <c r="F17" s="263"/>
      <c r="G17" s="264">
        <f t="shared" si="8"/>
        <v>0</v>
      </c>
      <c r="H17" s="265">
        <v>0</v>
      </c>
      <c r="I17" s="266">
        <f t="shared" si="9"/>
        <v>0</v>
      </c>
      <c r="J17" s="265"/>
      <c r="K17" s="266">
        <f t="shared" si="10"/>
        <v>0</v>
      </c>
      <c r="O17" s="258">
        <v>2</v>
      </c>
      <c r="AA17" s="233">
        <v>12</v>
      </c>
      <c r="AB17" s="233">
        <v>0</v>
      </c>
      <c r="AC17" s="233">
        <v>4</v>
      </c>
      <c r="AZ17" s="233">
        <v>1</v>
      </c>
      <c r="BA17" s="233">
        <f t="shared" si="11"/>
        <v>0</v>
      </c>
      <c r="BB17" s="233">
        <f t="shared" si="12"/>
        <v>0</v>
      </c>
      <c r="BC17" s="233">
        <f t="shared" si="13"/>
        <v>0</v>
      </c>
      <c r="BD17" s="233">
        <f t="shared" si="14"/>
        <v>0</v>
      </c>
      <c r="BE17" s="233">
        <f t="shared" si="15"/>
        <v>0</v>
      </c>
      <c r="CA17" s="258">
        <v>12</v>
      </c>
      <c r="CB17" s="258">
        <v>0</v>
      </c>
    </row>
    <row r="18" spans="1:80">
      <c r="A18" s="259">
        <v>9</v>
      </c>
      <c r="B18" s="260" t="s">
        <v>134</v>
      </c>
      <c r="C18" s="261" t="s">
        <v>135</v>
      </c>
      <c r="D18" s="262" t="s">
        <v>115</v>
      </c>
      <c r="E18" s="263">
        <v>1</v>
      </c>
      <c r="F18" s="263"/>
      <c r="G18" s="264">
        <f t="shared" si="8"/>
        <v>0</v>
      </c>
      <c r="H18" s="265">
        <v>0</v>
      </c>
      <c r="I18" s="266">
        <f t="shared" si="9"/>
        <v>0</v>
      </c>
      <c r="J18" s="265"/>
      <c r="K18" s="266">
        <f t="shared" si="10"/>
        <v>0</v>
      </c>
      <c r="O18" s="258">
        <v>2</v>
      </c>
      <c r="AA18" s="233">
        <v>12</v>
      </c>
      <c r="AB18" s="233">
        <v>0</v>
      </c>
      <c r="AC18" s="233">
        <v>5</v>
      </c>
      <c r="AZ18" s="233">
        <v>1</v>
      </c>
      <c r="BA18" s="233">
        <f t="shared" si="11"/>
        <v>0</v>
      </c>
      <c r="BB18" s="233">
        <f t="shared" si="12"/>
        <v>0</v>
      </c>
      <c r="BC18" s="233">
        <f t="shared" si="13"/>
        <v>0</v>
      </c>
      <c r="BD18" s="233">
        <f t="shared" si="14"/>
        <v>0</v>
      </c>
      <c r="BE18" s="233">
        <f t="shared" si="15"/>
        <v>0</v>
      </c>
      <c r="CA18" s="258">
        <v>12</v>
      </c>
      <c r="CB18" s="258">
        <v>0</v>
      </c>
    </row>
    <row r="19" spans="1:80">
      <c r="A19" s="259">
        <v>10</v>
      </c>
      <c r="B19" s="260" t="s">
        <v>136</v>
      </c>
      <c r="C19" s="261" t="s">
        <v>137</v>
      </c>
      <c r="D19" s="262" t="s">
        <v>115</v>
      </c>
      <c r="E19" s="263">
        <v>1</v>
      </c>
      <c r="F19" s="263"/>
      <c r="G19" s="264">
        <f t="shared" si="8"/>
        <v>0</v>
      </c>
      <c r="H19" s="265">
        <v>0</v>
      </c>
      <c r="I19" s="266">
        <f t="shared" si="9"/>
        <v>0</v>
      </c>
      <c r="J19" s="265"/>
      <c r="K19" s="266">
        <f t="shared" si="10"/>
        <v>0</v>
      </c>
      <c r="O19" s="258">
        <v>2</v>
      </c>
      <c r="AA19" s="233">
        <v>12</v>
      </c>
      <c r="AB19" s="233">
        <v>0</v>
      </c>
      <c r="AC19" s="233">
        <v>6</v>
      </c>
      <c r="AZ19" s="233">
        <v>1</v>
      </c>
      <c r="BA19" s="233">
        <f t="shared" si="11"/>
        <v>0</v>
      </c>
      <c r="BB19" s="233">
        <f t="shared" si="12"/>
        <v>0</v>
      </c>
      <c r="BC19" s="233">
        <f t="shared" si="13"/>
        <v>0</v>
      </c>
      <c r="BD19" s="233">
        <f t="shared" si="14"/>
        <v>0</v>
      </c>
      <c r="BE19" s="233">
        <f t="shared" si="15"/>
        <v>0</v>
      </c>
      <c r="CA19" s="258">
        <v>12</v>
      </c>
      <c r="CB19" s="258">
        <v>0</v>
      </c>
    </row>
    <row r="20" spans="1:80">
      <c r="A20" s="259">
        <v>11</v>
      </c>
      <c r="B20" s="260" t="s">
        <v>138</v>
      </c>
      <c r="C20" s="261" t="s">
        <v>139</v>
      </c>
      <c r="D20" s="262" t="s">
        <v>115</v>
      </c>
      <c r="E20" s="263">
        <v>1</v>
      </c>
      <c r="F20" s="263"/>
      <c r="G20" s="264">
        <f t="shared" si="8"/>
        <v>0</v>
      </c>
      <c r="H20" s="265">
        <v>0</v>
      </c>
      <c r="I20" s="266">
        <f t="shared" si="9"/>
        <v>0</v>
      </c>
      <c r="J20" s="265"/>
      <c r="K20" s="266">
        <f t="shared" si="10"/>
        <v>0</v>
      </c>
      <c r="O20" s="258">
        <v>2</v>
      </c>
      <c r="AA20" s="233">
        <v>12</v>
      </c>
      <c r="AB20" s="233">
        <v>0</v>
      </c>
      <c r="AC20" s="233">
        <v>7</v>
      </c>
      <c r="AZ20" s="233">
        <v>1</v>
      </c>
      <c r="BA20" s="233">
        <f t="shared" si="11"/>
        <v>0</v>
      </c>
      <c r="BB20" s="233">
        <f t="shared" si="12"/>
        <v>0</v>
      </c>
      <c r="BC20" s="233">
        <f t="shared" si="13"/>
        <v>0</v>
      </c>
      <c r="BD20" s="233">
        <f t="shared" si="14"/>
        <v>0</v>
      </c>
      <c r="BE20" s="233">
        <f t="shared" si="15"/>
        <v>0</v>
      </c>
      <c r="CA20" s="258">
        <v>12</v>
      </c>
      <c r="CB20" s="258">
        <v>0</v>
      </c>
    </row>
    <row r="21" spans="1:80">
      <c r="A21" s="259">
        <v>12</v>
      </c>
      <c r="B21" s="260" t="s">
        <v>140</v>
      </c>
      <c r="C21" s="261" t="s">
        <v>141</v>
      </c>
      <c r="D21" s="262" t="s">
        <v>115</v>
      </c>
      <c r="E21" s="263">
        <v>1</v>
      </c>
      <c r="F21" s="263"/>
      <c r="G21" s="264">
        <f t="shared" si="8"/>
        <v>0</v>
      </c>
      <c r="H21" s="265">
        <v>0</v>
      </c>
      <c r="I21" s="266">
        <f t="shared" si="9"/>
        <v>0</v>
      </c>
      <c r="J21" s="265"/>
      <c r="K21" s="266">
        <f t="shared" si="10"/>
        <v>0</v>
      </c>
      <c r="O21" s="258">
        <v>2</v>
      </c>
      <c r="AA21" s="233">
        <v>12</v>
      </c>
      <c r="AB21" s="233">
        <v>0</v>
      </c>
      <c r="AC21" s="233">
        <v>8</v>
      </c>
      <c r="AZ21" s="233">
        <v>1</v>
      </c>
      <c r="BA21" s="233">
        <f t="shared" si="11"/>
        <v>0</v>
      </c>
      <c r="BB21" s="233">
        <f t="shared" si="12"/>
        <v>0</v>
      </c>
      <c r="BC21" s="233">
        <f t="shared" si="13"/>
        <v>0</v>
      </c>
      <c r="BD21" s="233">
        <f t="shared" si="14"/>
        <v>0</v>
      </c>
      <c r="BE21" s="233">
        <f t="shared" si="15"/>
        <v>0</v>
      </c>
      <c r="CA21" s="258">
        <v>12</v>
      </c>
      <c r="CB21" s="258">
        <v>0</v>
      </c>
    </row>
    <row r="22" spans="1:80">
      <c r="A22" s="259">
        <v>13</v>
      </c>
      <c r="B22" s="260" t="s">
        <v>142</v>
      </c>
      <c r="C22" s="261" t="s">
        <v>143</v>
      </c>
      <c r="D22" s="262" t="s">
        <v>115</v>
      </c>
      <c r="E22" s="263">
        <v>1</v>
      </c>
      <c r="F22" s="263"/>
      <c r="G22" s="264">
        <f t="shared" si="8"/>
        <v>0</v>
      </c>
      <c r="H22" s="265">
        <v>0</v>
      </c>
      <c r="I22" s="266">
        <f t="shared" si="9"/>
        <v>0</v>
      </c>
      <c r="J22" s="265"/>
      <c r="K22" s="266">
        <f t="shared" si="10"/>
        <v>0</v>
      </c>
      <c r="O22" s="258">
        <v>2</v>
      </c>
      <c r="AA22" s="233">
        <v>12</v>
      </c>
      <c r="AB22" s="233">
        <v>0</v>
      </c>
      <c r="AC22" s="233">
        <v>9</v>
      </c>
      <c r="AZ22" s="233">
        <v>1</v>
      </c>
      <c r="BA22" s="233">
        <f t="shared" si="11"/>
        <v>0</v>
      </c>
      <c r="BB22" s="233">
        <f t="shared" si="12"/>
        <v>0</v>
      </c>
      <c r="BC22" s="233">
        <f t="shared" si="13"/>
        <v>0</v>
      </c>
      <c r="BD22" s="233">
        <f t="shared" si="14"/>
        <v>0</v>
      </c>
      <c r="BE22" s="233">
        <f t="shared" si="15"/>
        <v>0</v>
      </c>
      <c r="CA22" s="258">
        <v>12</v>
      </c>
      <c r="CB22" s="258">
        <v>0</v>
      </c>
    </row>
    <row r="23" spans="1:80">
      <c r="A23" s="276"/>
      <c r="B23" s="277" t="s">
        <v>103</v>
      </c>
      <c r="C23" s="278" t="s">
        <v>129</v>
      </c>
      <c r="D23" s="279"/>
      <c r="E23" s="280"/>
      <c r="F23" s="281"/>
      <c r="G23" s="282">
        <f>SUM(G15:G22)</f>
        <v>0</v>
      </c>
      <c r="H23" s="283"/>
      <c r="I23" s="284">
        <f>SUM(I15:I22)</f>
        <v>0</v>
      </c>
      <c r="J23" s="283"/>
      <c r="K23" s="284">
        <f>SUM(K15:K22)</f>
        <v>0</v>
      </c>
      <c r="O23" s="258">
        <v>4</v>
      </c>
      <c r="BA23" s="285">
        <f>SUM(BA15:BA22)</f>
        <v>0</v>
      </c>
      <c r="BB23" s="285">
        <f>SUM(BB15:BB22)</f>
        <v>0</v>
      </c>
      <c r="BC23" s="285">
        <f>SUM(BC15:BC22)</f>
        <v>0</v>
      </c>
      <c r="BD23" s="285">
        <f>SUM(BD15:BD22)</f>
        <v>0</v>
      </c>
      <c r="BE23" s="285">
        <f>SUM(BE15:BE22)</f>
        <v>0</v>
      </c>
    </row>
    <row r="24" spans="1:80">
      <c r="E24" s="233"/>
    </row>
    <row r="25" spans="1:80">
      <c r="E25" s="233"/>
    </row>
    <row r="26" spans="1:80">
      <c r="E26" s="233"/>
    </row>
    <row r="27" spans="1:80">
      <c r="E27" s="233"/>
    </row>
    <row r="28" spans="1:80">
      <c r="E28" s="233"/>
    </row>
    <row r="29" spans="1:80">
      <c r="E29" s="233"/>
    </row>
    <row r="30" spans="1:80">
      <c r="E30" s="233"/>
    </row>
    <row r="31" spans="1:80">
      <c r="E31" s="233"/>
    </row>
    <row r="32" spans="1:80">
      <c r="E32" s="233"/>
    </row>
    <row r="33" spans="1:7">
      <c r="E33" s="233"/>
    </row>
    <row r="34" spans="1:7">
      <c r="E34" s="233"/>
    </row>
    <row r="35" spans="1:7">
      <c r="E35" s="233"/>
    </row>
    <row r="36" spans="1:7">
      <c r="E36" s="233"/>
    </row>
    <row r="37" spans="1:7">
      <c r="E37" s="233"/>
    </row>
    <row r="38" spans="1:7">
      <c r="E38" s="233"/>
    </row>
    <row r="39" spans="1:7">
      <c r="E39" s="233"/>
    </row>
    <row r="40" spans="1:7">
      <c r="E40" s="233"/>
    </row>
    <row r="41" spans="1:7">
      <c r="E41" s="233"/>
    </row>
    <row r="42" spans="1:7">
      <c r="E42" s="233"/>
    </row>
    <row r="43" spans="1:7">
      <c r="E43" s="233"/>
    </row>
    <row r="44" spans="1:7">
      <c r="E44" s="233"/>
    </row>
    <row r="45" spans="1:7">
      <c r="E45" s="233"/>
    </row>
    <row r="46" spans="1:7">
      <c r="E46" s="233"/>
    </row>
    <row r="47" spans="1:7">
      <c r="A47" s="275"/>
      <c r="B47" s="275"/>
      <c r="C47" s="275"/>
      <c r="D47" s="275"/>
      <c r="E47" s="275"/>
      <c r="F47" s="275"/>
      <c r="G47" s="275"/>
    </row>
    <row r="48" spans="1:7">
      <c r="A48" s="275"/>
      <c r="B48" s="275"/>
      <c r="C48" s="275"/>
      <c r="D48" s="275"/>
      <c r="E48" s="275"/>
      <c r="F48" s="275"/>
      <c r="G48" s="275"/>
    </row>
    <row r="49" spans="1:7">
      <c r="A49" s="275"/>
      <c r="B49" s="275"/>
      <c r="C49" s="275"/>
      <c r="D49" s="275"/>
      <c r="E49" s="275"/>
      <c r="F49" s="275"/>
      <c r="G49" s="275"/>
    </row>
    <row r="50" spans="1:7">
      <c r="A50" s="275"/>
      <c r="B50" s="275"/>
      <c r="C50" s="275"/>
      <c r="D50" s="275"/>
      <c r="E50" s="275"/>
      <c r="F50" s="275"/>
      <c r="G50" s="275"/>
    </row>
    <row r="51" spans="1:7">
      <c r="E51" s="233"/>
    </row>
    <row r="52" spans="1:7">
      <c r="E52" s="233"/>
    </row>
    <row r="53" spans="1:7">
      <c r="E53" s="233"/>
    </row>
    <row r="54" spans="1:7">
      <c r="E54" s="233"/>
    </row>
    <row r="55" spans="1:7">
      <c r="E55" s="233"/>
    </row>
    <row r="56" spans="1:7">
      <c r="E56" s="233"/>
    </row>
    <row r="57" spans="1:7">
      <c r="E57" s="233"/>
    </row>
    <row r="58" spans="1:7">
      <c r="E58" s="233"/>
    </row>
    <row r="59" spans="1:7">
      <c r="E59" s="233"/>
    </row>
    <row r="60" spans="1:7">
      <c r="E60" s="233"/>
    </row>
    <row r="61" spans="1:7">
      <c r="E61" s="233"/>
    </row>
    <row r="62" spans="1:7">
      <c r="E62" s="233"/>
    </row>
    <row r="63" spans="1:7">
      <c r="E63" s="233"/>
    </row>
    <row r="64" spans="1:7">
      <c r="E64" s="233"/>
    </row>
    <row r="65" spans="5:5">
      <c r="E65" s="233"/>
    </row>
    <row r="66" spans="5:5">
      <c r="E66" s="233"/>
    </row>
    <row r="67" spans="5:5">
      <c r="E67" s="233"/>
    </row>
    <row r="68" spans="5:5">
      <c r="E68" s="233"/>
    </row>
    <row r="69" spans="5:5">
      <c r="E69" s="233"/>
    </row>
    <row r="70" spans="5:5">
      <c r="E70" s="233"/>
    </row>
    <row r="71" spans="5:5">
      <c r="E71" s="233"/>
    </row>
    <row r="72" spans="5:5">
      <c r="E72" s="233"/>
    </row>
    <row r="73" spans="5:5">
      <c r="E73" s="233"/>
    </row>
    <row r="74" spans="5:5">
      <c r="E74" s="233"/>
    </row>
    <row r="75" spans="5:5">
      <c r="E75" s="233"/>
    </row>
    <row r="76" spans="5:5">
      <c r="E76" s="233"/>
    </row>
    <row r="77" spans="5:5">
      <c r="E77" s="233"/>
    </row>
    <row r="78" spans="5:5">
      <c r="E78" s="233"/>
    </row>
    <row r="79" spans="5:5">
      <c r="E79" s="233"/>
    </row>
    <row r="80" spans="5:5">
      <c r="E80" s="233"/>
    </row>
    <row r="81" spans="1:7">
      <c r="E81" s="233"/>
    </row>
    <row r="82" spans="1:7">
      <c r="A82" s="286"/>
      <c r="B82" s="286"/>
    </row>
    <row r="83" spans="1:7">
      <c r="A83" s="275"/>
      <c r="B83" s="275"/>
      <c r="C83" s="287"/>
      <c r="D83" s="287"/>
      <c r="E83" s="288"/>
      <c r="F83" s="287"/>
      <c r="G83" s="289"/>
    </row>
    <row r="84" spans="1:7">
      <c r="A84" s="290"/>
      <c r="B84" s="290"/>
      <c r="C84" s="275"/>
      <c r="D84" s="275"/>
      <c r="E84" s="291"/>
      <c r="F84" s="275"/>
      <c r="G84" s="275"/>
    </row>
    <row r="85" spans="1:7">
      <c r="A85" s="275"/>
      <c r="B85" s="275"/>
      <c r="C85" s="275"/>
      <c r="D85" s="275"/>
      <c r="E85" s="291"/>
      <c r="F85" s="275"/>
      <c r="G85" s="275"/>
    </row>
    <row r="86" spans="1:7">
      <c r="A86" s="275"/>
      <c r="B86" s="275"/>
      <c r="C86" s="275"/>
      <c r="D86" s="275"/>
      <c r="E86" s="291"/>
      <c r="F86" s="275"/>
      <c r="G86" s="275"/>
    </row>
    <row r="87" spans="1:7">
      <c r="A87" s="275"/>
      <c r="B87" s="275"/>
      <c r="C87" s="275"/>
      <c r="D87" s="275"/>
      <c r="E87" s="291"/>
      <c r="F87" s="275"/>
      <c r="G87" s="275"/>
    </row>
    <row r="88" spans="1:7">
      <c r="A88" s="275"/>
      <c r="B88" s="275"/>
      <c r="C88" s="275"/>
      <c r="D88" s="275"/>
      <c r="E88" s="291"/>
      <c r="F88" s="275"/>
      <c r="G88" s="275"/>
    </row>
    <row r="89" spans="1:7">
      <c r="A89" s="275"/>
      <c r="B89" s="275"/>
      <c r="C89" s="275"/>
      <c r="D89" s="275"/>
      <c r="E89" s="291"/>
      <c r="F89" s="275"/>
      <c r="G89" s="275"/>
    </row>
    <row r="90" spans="1:7">
      <c r="A90" s="275"/>
      <c r="B90" s="275"/>
      <c r="C90" s="275"/>
      <c r="D90" s="275"/>
      <c r="E90" s="291"/>
      <c r="F90" s="275"/>
      <c r="G90" s="275"/>
    </row>
    <row r="91" spans="1:7">
      <c r="A91" s="275"/>
      <c r="B91" s="275"/>
      <c r="C91" s="275"/>
      <c r="D91" s="275"/>
      <c r="E91" s="291"/>
      <c r="F91" s="275"/>
      <c r="G91" s="275"/>
    </row>
    <row r="92" spans="1:7">
      <c r="A92" s="275"/>
      <c r="B92" s="275"/>
      <c r="C92" s="275"/>
      <c r="D92" s="275"/>
      <c r="E92" s="291"/>
      <c r="F92" s="275"/>
      <c r="G92" s="275"/>
    </row>
    <row r="93" spans="1:7">
      <c r="A93" s="275"/>
      <c r="B93" s="275"/>
      <c r="C93" s="275"/>
      <c r="D93" s="275"/>
      <c r="E93" s="291"/>
      <c r="F93" s="275"/>
      <c r="G93" s="275"/>
    </row>
    <row r="94" spans="1:7">
      <c r="A94" s="275"/>
      <c r="B94" s="275"/>
      <c r="C94" s="275"/>
      <c r="D94" s="275"/>
      <c r="E94" s="291"/>
      <c r="F94" s="275"/>
      <c r="G94" s="275"/>
    </row>
    <row r="95" spans="1:7">
      <c r="A95" s="275"/>
      <c r="B95" s="275"/>
      <c r="C95" s="275"/>
      <c r="D95" s="275"/>
      <c r="E95" s="291"/>
      <c r="F95" s="275"/>
      <c r="G95" s="275"/>
    </row>
    <row r="96" spans="1:7">
      <c r="A96" s="275"/>
      <c r="B96" s="275"/>
      <c r="C96" s="275"/>
      <c r="D96" s="275"/>
      <c r="E96" s="291"/>
      <c r="F96" s="275"/>
      <c r="G96" s="275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codeName="List22"/>
  <dimension ref="A1:BE51"/>
  <sheetViews>
    <sheetView workbookViewId="0">
      <selection activeCell="C25" sqref="C25"/>
    </sheetView>
  </sheetViews>
  <sheetFormatPr defaultColWidth="9.109375" defaultRowHeight="13.2"/>
  <cols>
    <col min="1" max="1" width="2" style="1" customWidth="1"/>
    <col min="2" max="2" width="15" style="1" customWidth="1"/>
    <col min="3" max="3" width="15.88671875" style="1" customWidth="1"/>
    <col min="4" max="4" width="14.5546875" style="1" customWidth="1"/>
    <col min="5" max="5" width="13.5546875" style="1" customWidth="1"/>
    <col min="6" max="6" width="16.5546875" style="1" customWidth="1"/>
    <col min="7" max="7" width="15.33203125" style="1" customWidth="1"/>
    <col min="8" max="16384" width="9.109375" style="1"/>
  </cols>
  <sheetData>
    <row r="1" spans="1:57" ht="24.75" customHeight="1" thickBot="1">
      <c r="A1" s="95" t="s">
        <v>33</v>
      </c>
      <c r="B1" s="96"/>
      <c r="C1" s="96"/>
      <c r="D1" s="96"/>
      <c r="E1" s="96"/>
      <c r="F1" s="96"/>
      <c r="G1" s="96"/>
    </row>
    <row r="2" spans="1:57" ht="12.75" customHeight="1">
      <c r="A2" s="97" t="s">
        <v>34</v>
      </c>
      <c r="B2" s="98"/>
      <c r="C2" s="99">
        <v>2</v>
      </c>
      <c r="D2" s="99" t="s">
        <v>153</v>
      </c>
      <c r="E2" s="98"/>
      <c r="F2" s="100" t="s">
        <v>35</v>
      </c>
      <c r="G2" s="101"/>
    </row>
    <row r="3" spans="1:57" ht="3" hidden="1" customHeight="1">
      <c r="A3" s="102"/>
      <c r="B3" s="103"/>
      <c r="C3" s="104"/>
      <c r="D3" s="104"/>
      <c r="E3" s="103"/>
      <c r="F3" s="105"/>
      <c r="G3" s="106"/>
    </row>
    <row r="4" spans="1:57" ht="12" customHeight="1">
      <c r="A4" s="107" t="s">
        <v>36</v>
      </c>
      <c r="B4" s="103"/>
      <c r="C4" s="104"/>
      <c r="D4" s="104"/>
      <c r="E4" s="103"/>
      <c r="F4" s="105" t="s">
        <v>37</v>
      </c>
      <c r="G4" s="108"/>
    </row>
    <row r="5" spans="1:57" ht="12.9" customHeight="1">
      <c r="A5" s="109" t="s">
        <v>107</v>
      </c>
      <c r="B5" s="110"/>
      <c r="C5" s="111" t="s">
        <v>39</v>
      </c>
      <c r="D5" s="112"/>
      <c r="E5" s="113"/>
      <c r="F5" s="105" t="s">
        <v>38</v>
      </c>
      <c r="G5" s="106"/>
    </row>
    <row r="6" spans="1:57" ht="12.9" customHeight="1">
      <c r="A6" s="107" t="s">
        <v>39</v>
      </c>
      <c r="B6" s="103"/>
      <c r="C6" s="104"/>
      <c r="D6" s="104"/>
      <c r="E6" s="103"/>
      <c r="F6" s="114" t="s">
        <v>40</v>
      </c>
      <c r="G6" s="115">
        <v>0</v>
      </c>
      <c r="O6" s="116"/>
    </row>
    <row r="7" spans="1:57" ht="12.9" customHeight="1">
      <c r="A7" s="117" t="s">
        <v>104</v>
      </c>
      <c r="B7" s="118"/>
      <c r="C7" s="119" t="s">
        <v>105</v>
      </c>
      <c r="D7" s="120"/>
      <c r="E7" s="120"/>
      <c r="F7" s="121" t="s">
        <v>41</v>
      </c>
      <c r="G7" s="115">
        <f>IF(G6=0,,ROUND((F30+F32)/G6,1))</f>
        <v>0</v>
      </c>
    </row>
    <row r="8" spans="1:57">
      <c r="A8" s="122" t="s">
        <v>42</v>
      </c>
      <c r="B8" s="105"/>
      <c r="C8" s="317" t="s">
        <v>2090</v>
      </c>
      <c r="D8" s="317"/>
      <c r="E8" s="318"/>
      <c r="F8" s="123" t="s">
        <v>43</v>
      </c>
      <c r="G8" s="124"/>
      <c r="H8" s="125"/>
      <c r="I8" s="126"/>
    </row>
    <row r="9" spans="1:57">
      <c r="A9" s="122" t="s">
        <v>44</v>
      </c>
      <c r="B9" s="105"/>
      <c r="C9" s="317" t="s">
        <v>2090</v>
      </c>
      <c r="D9" s="317"/>
      <c r="E9" s="318"/>
      <c r="F9" s="105"/>
      <c r="G9" s="127"/>
      <c r="H9" s="128"/>
    </row>
    <row r="10" spans="1:57">
      <c r="A10" s="122" t="s">
        <v>45</v>
      </c>
      <c r="B10" s="105"/>
      <c r="C10" s="317" t="s">
        <v>2091</v>
      </c>
      <c r="D10" s="317"/>
      <c r="E10" s="317"/>
      <c r="F10" s="129"/>
      <c r="G10" s="130"/>
      <c r="H10" s="131"/>
    </row>
    <row r="11" spans="1:57" ht="13.5" customHeight="1">
      <c r="A11" s="122" t="s">
        <v>46</v>
      </c>
      <c r="B11" s="105"/>
      <c r="C11" s="317"/>
      <c r="D11" s="317"/>
      <c r="E11" s="317"/>
      <c r="F11" s="132" t="s">
        <v>47</v>
      </c>
      <c r="G11" s="133"/>
      <c r="H11" s="128"/>
      <c r="BA11" s="134"/>
      <c r="BB11" s="134"/>
      <c r="BC11" s="134"/>
      <c r="BD11" s="134"/>
      <c r="BE11" s="134"/>
    </row>
    <row r="12" spans="1:57" ht="12.75" customHeight="1">
      <c r="A12" s="135" t="s">
        <v>48</v>
      </c>
      <c r="B12" s="103"/>
      <c r="C12" s="318" t="s">
        <v>2092</v>
      </c>
      <c r="D12" s="319"/>
      <c r="E12" s="320"/>
      <c r="F12" s="136" t="s">
        <v>49</v>
      </c>
      <c r="G12" s="137"/>
      <c r="H12" s="128"/>
    </row>
    <row r="13" spans="1:57" ht="28.5" customHeight="1" thickBot="1">
      <c r="A13" s="138" t="s">
        <v>50</v>
      </c>
      <c r="B13" s="139"/>
      <c r="C13" s="139"/>
      <c r="D13" s="139"/>
      <c r="E13" s="140"/>
      <c r="F13" s="140"/>
      <c r="G13" s="141"/>
      <c r="H13" s="128"/>
    </row>
    <row r="14" spans="1:57" ht="17.25" customHeight="1" thickBot="1">
      <c r="A14" s="142" t="s">
        <v>51</v>
      </c>
      <c r="B14" s="143"/>
      <c r="C14" s="144"/>
      <c r="D14" s="145" t="s">
        <v>52</v>
      </c>
      <c r="E14" s="146"/>
      <c r="F14" s="146"/>
      <c r="G14" s="144"/>
    </row>
    <row r="15" spans="1:57" ht="15.9" customHeight="1">
      <c r="A15" s="147"/>
      <c r="B15" s="148" t="s">
        <v>53</v>
      </c>
      <c r="C15" s="149">
        <f>'SO 01 2 Rek'!E42</f>
        <v>0</v>
      </c>
      <c r="D15" s="150" t="str">
        <f>'SO 01 2 Rek'!A47</f>
        <v>Ztížené výrobní podmínky</v>
      </c>
      <c r="E15" s="151"/>
      <c r="F15" s="152"/>
      <c r="G15" s="149">
        <f>'SO 01 2 Rek'!I47</f>
        <v>0</v>
      </c>
    </row>
    <row r="16" spans="1:57" ht="15.9" customHeight="1">
      <c r="A16" s="147" t="s">
        <v>54</v>
      </c>
      <c r="B16" s="148" t="s">
        <v>55</v>
      </c>
      <c r="C16" s="149">
        <f>'SO 01 2 Rek'!F42</f>
        <v>0</v>
      </c>
      <c r="D16" s="102" t="str">
        <f>'SO 01 2 Rek'!A48</f>
        <v>Oborová přirážka</v>
      </c>
      <c r="E16" s="153"/>
      <c r="F16" s="154"/>
      <c r="G16" s="149">
        <f>'SO 01 2 Rek'!I48</f>
        <v>0</v>
      </c>
    </row>
    <row r="17" spans="1:7" ht="15.9" customHeight="1">
      <c r="A17" s="147" t="s">
        <v>56</v>
      </c>
      <c r="B17" s="148" t="s">
        <v>57</v>
      </c>
      <c r="C17" s="149">
        <f>'SO 01 2 Rek'!H42</f>
        <v>0</v>
      </c>
      <c r="D17" s="102" t="str">
        <f>'SO 01 2 Rek'!A49</f>
        <v>Přesun stavebních kapacit</v>
      </c>
      <c r="E17" s="153"/>
      <c r="F17" s="154"/>
      <c r="G17" s="149">
        <f>'SO 01 2 Rek'!I49</f>
        <v>0</v>
      </c>
    </row>
    <row r="18" spans="1:7" ht="15.9" customHeight="1">
      <c r="A18" s="155" t="s">
        <v>58</v>
      </c>
      <c r="B18" s="156" t="s">
        <v>59</v>
      </c>
      <c r="C18" s="149">
        <f>'SO 01 2 Rek'!G42</f>
        <v>0</v>
      </c>
      <c r="D18" s="102" t="str">
        <f>'SO 01 2 Rek'!A50</f>
        <v>Mimostaveništní doprava</v>
      </c>
      <c r="E18" s="153"/>
      <c r="F18" s="154"/>
      <c r="G18" s="149">
        <f>'SO 01 2 Rek'!I50</f>
        <v>0</v>
      </c>
    </row>
    <row r="19" spans="1:7" ht="15.9" customHeight="1">
      <c r="A19" s="157" t="s">
        <v>60</v>
      </c>
      <c r="B19" s="148"/>
      <c r="C19" s="149">
        <f>SUM(C15:C18)</f>
        <v>0</v>
      </c>
      <c r="D19" s="102" t="str">
        <f>'SO 01 2 Rek'!A51</f>
        <v>Zařízení staveniště</v>
      </c>
      <c r="E19" s="153"/>
      <c r="F19" s="154"/>
      <c r="G19" s="149">
        <f>'SO 01 2 Rek'!I51</f>
        <v>0</v>
      </c>
    </row>
    <row r="20" spans="1:7" ht="15.9" customHeight="1">
      <c r="A20" s="157"/>
      <c r="B20" s="148"/>
      <c r="C20" s="149"/>
      <c r="D20" s="102" t="str">
        <f>'SO 01 2 Rek'!A52</f>
        <v>Provoz investora</v>
      </c>
      <c r="E20" s="153"/>
      <c r="F20" s="154"/>
      <c r="G20" s="149">
        <f>'SO 01 2 Rek'!I52</f>
        <v>0</v>
      </c>
    </row>
    <row r="21" spans="1:7" ht="15.9" customHeight="1">
      <c r="A21" s="157" t="s">
        <v>30</v>
      </c>
      <c r="B21" s="148"/>
      <c r="C21" s="149">
        <f>'SO 01 2 Rek'!I42</f>
        <v>0</v>
      </c>
      <c r="D21" s="102" t="str">
        <f>'SO 01 2 Rek'!A53</f>
        <v>Kompletační činnost (IČD)</v>
      </c>
      <c r="E21" s="153"/>
      <c r="F21" s="154"/>
      <c r="G21" s="149">
        <f>'SO 01 2 Rek'!I53</f>
        <v>0</v>
      </c>
    </row>
    <row r="22" spans="1:7" ht="15.9" customHeight="1">
      <c r="A22" s="158" t="s">
        <v>61</v>
      </c>
      <c r="B22" s="128"/>
      <c r="C22" s="149">
        <f>C19+C21</f>
        <v>0</v>
      </c>
      <c r="D22" s="102" t="s">
        <v>62</v>
      </c>
      <c r="E22" s="153"/>
      <c r="F22" s="154"/>
      <c r="G22" s="149">
        <f>G23-SUM(G15:G21)</f>
        <v>0</v>
      </c>
    </row>
    <row r="23" spans="1:7" ht="15.9" customHeight="1" thickBot="1">
      <c r="A23" s="315" t="s">
        <v>63</v>
      </c>
      <c r="B23" s="316"/>
      <c r="C23" s="159">
        <f>C22+G23</f>
        <v>0</v>
      </c>
      <c r="D23" s="160" t="s">
        <v>64</v>
      </c>
      <c r="E23" s="161"/>
      <c r="F23" s="162"/>
      <c r="G23" s="149">
        <f>'SO 01 2 Rek'!H55</f>
        <v>0</v>
      </c>
    </row>
    <row r="24" spans="1:7">
      <c r="A24" s="163" t="s">
        <v>65</v>
      </c>
      <c r="B24" s="164"/>
      <c r="C24" s="165"/>
      <c r="D24" s="164" t="s">
        <v>66</v>
      </c>
      <c r="E24" s="164"/>
      <c r="F24" s="166" t="s">
        <v>67</v>
      </c>
      <c r="G24" s="167"/>
    </row>
    <row r="25" spans="1:7">
      <c r="A25" s="158" t="s">
        <v>68</v>
      </c>
      <c r="B25" s="128"/>
      <c r="C25" s="168"/>
      <c r="D25" s="128" t="s">
        <v>68</v>
      </c>
      <c r="F25" s="169" t="s">
        <v>68</v>
      </c>
      <c r="G25" s="170"/>
    </row>
    <row r="26" spans="1:7" ht="37.5" customHeight="1">
      <c r="A26" s="158" t="s">
        <v>69</v>
      </c>
      <c r="B26" s="171"/>
      <c r="C26" s="168"/>
      <c r="D26" s="128" t="s">
        <v>69</v>
      </c>
      <c r="F26" s="169" t="s">
        <v>69</v>
      </c>
      <c r="G26" s="170"/>
    </row>
    <row r="27" spans="1:7">
      <c r="A27" s="158"/>
      <c r="B27" s="172"/>
      <c r="C27" s="168"/>
      <c r="D27" s="128"/>
      <c r="F27" s="169"/>
      <c r="G27" s="170"/>
    </row>
    <row r="28" spans="1:7">
      <c r="A28" s="158" t="s">
        <v>70</v>
      </c>
      <c r="B28" s="128"/>
      <c r="C28" s="168"/>
      <c r="D28" s="169" t="s">
        <v>71</v>
      </c>
      <c r="E28" s="168"/>
      <c r="F28" s="173" t="s">
        <v>71</v>
      </c>
      <c r="G28" s="170"/>
    </row>
    <row r="29" spans="1:7" ht="69" customHeight="1">
      <c r="A29" s="158"/>
      <c r="B29" s="128"/>
      <c r="C29" s="174"/>
      <c r="D29" s="175"/>
      <c r="E29" s="174"/>
      <c r="F29" s="128"/>
      <c r="G29" s="170"/>
    </row>
    <row r="30" spans="1:7">
      <c r="A30" s="176" t="s">
        <v>12</v>
      </c>
      <c r="B30" s="177"/>
      <c r="C30" s="178">
        <v>21</v>
      </c>
      <c r="D30" s="177" t="s">
        <v>72</v>
      </c>
      <c r="E30" s="179"/>
      <c r="F30" s="310">
        <f>C23-F32</f>
        <v>0</v>
      </c>
      <c r="G30" s="311"/>
    </row>
    <row r="31" spans="1:7">
      <c r="A31" s="176" t="s">
        <v>73</v>
      </c>
      <c r="B31" s="177"/>
      <c r="C31" s="178">
        <f>C30</f>
        <v>21</v>
      </c>
      <c r="D31" s="177" t="s">
        <v>74</v>
      </c>
      <c r="E31" s="179"/>
      <c r="F31" s="310">
        <f>ROUND(PRODUCT(F30,C31/100),0)</f>
        <v>0</v>
      </c>
      <c r="G31" s="311"/>
    </row>
    <row r="32" spans="1:7">
      <c r="A32" s="176" t="s">
        <v>12</v>
      </c>
      <c r="B32" s="177"/>
      <c r="C32" s="178">
        <v>0</v>
      </c>
      <c r="D32" s="177" t="s">
        <v>74</v>
      </c>
      <c r="E32" s="179"/>
      <c r="F32" s="310">
        <v>0</v>
      </c>
      <c r="G32" s="311"/>
    </row>
    <row r="33" spans="1:8">
      <c r="A33" s="176" t="s">
        <v>73</v>
      </c>
      <c r="B33" s="180"/>
      <c r="C33" s="181">
        <f>C32</f>
        <v>0</v>
      </c>
      <c r="D33" s="177" t="s">
        <v>74</v>
      </c>
      <c r="E33" s="154"/>
      <c r="F33" s="310">
        <f>ROUND(PRODUCT(F32,C33/100),0)</f>
        <v>0</v>
      </c>
      <c r="G33" s="311"/>
    </row>
    <row r="34" spans="1:8" s="185" customFormat="1" ht="19.5" customHeight="1" thickBot="1">
      <c r="A34" s="182" t="s">
        <v>75</v>
      </c>
      <c r="B34" s="183"/>
      <c r="C34" s="183"/>
      <c r="D34" s="183"/>
      <c r="E34" s="184"/>
      <c r="F34" s="312">
        <f>ROUND(SUM(F30:F33),0)</f>
        <v>0</v>
      </c>
      <c r="G34" s="313"/>
    </row>
    <row r="36" spans="1:8">
      <c r="A36" s="2" t="s">
        <v>76</v>
      </c>
      <c r="B36" s="2"/>
      <c r="C36" s="2"/>
      <c r="D36" s="2"/>
      <c r="E36" s="2"/>
      <c r="F36" s="2"/>
      <c r="G36" s="2"/>
      <c r="H36" s="1" t="s">
        <v>2</v>
      </c>
    </row>
    <row r="37" spans="1:8" ht="14.25" customHeight="1">
      <c r="A37" s="2"/>
      <c r="B37" s="314"/>
      <c r="C37" s="314"/>
      <c r="D37" s="314"/>
      <c r="E37" s="314"/>
      <c r="F37" s="314"/>
      <c r="G37" s="314"/>
      <c r="H37" s="1" t="s">
        <v>2</v>
      </c>
    </row>
    <row r="38" spans="1:8" ht="12.75" customHeight="1">
      <c r="A38" s="186"/>
      <c r="B38" s="314"/>
      <c r="C38" s="314"/>
      <c r="D38" s="314"/>
      <c r="E38" s="314"/>
      <c r="F38" s="314"/>
      <c r="G38" s="314"/>
      <c r="H38" s="1" t="s">
        <v>2</v>
      </c>
    </row>
    <row r="39" spans="1:8">
      <c r="A39" s="186"/>
      <c r="B39" s="314"/>
      <c r="C39" s="314"/>
      <c r="D39" s="314"/>
      <c r="E39" s="314"/>
      <c r="F39" s="314"/>
      <c r="G39" s="314"/>
      <c r="H39" s="1" t="s">
        <v>2</v>
      </c>
    </row>
    <row r="40" spans="1:8">
      <c r="A40" s="186"/>
      <c r="B40" s="314"/>
      <c r="C40" s="314"/>
      <c r="D40" s="314"/>
      <c r="E40" s="314"/>
      <c r="F40" s="314"/>
      <c r="G40" s="314"/>
      <c r="H40" s="1" t="s">
        <v>2</v>
      </c>
    </row>
    <row r="41" spans="1:8">
      <c r="A41" s="186"/>
      <c r="B41" s="314"/>
      <c r="C41" s="314"/>
      <c r="D41" s="314"/>
      <c r="E41" s="314"/>
      <c r="F41" s="314"/>
      <c r="G41" s="314"/>
      <c r="H41" s="1" t="s">
        <v>2</v>
      </c>
    </row>
    <row r="42" spans="1:8">
      <c r="A42" s="186"/>
      <c r="B42" s="314"/>
      <c r="C42" s="314"/>
      <c r="D42" s="314"/>
      <c r="E42" s="314"/>
      <c r="F42" s="314"/>
      <c r="G42" s="314"/>
      <c r="H42" s="1" t="s">
        <v>2</v>
      </c>
    </row>
    <row r="43" spans="1:8">
      <c r="A43" s="186"/>
      <c r="B43" s="314"/>
      <c r="C43" s="314"/>
      <c r="D43" s="314"/>
      <c r="E43" s="314"/>
      <c r="F43" s="314"/>
      <c r="G43" s="314"/>
      <c r="H43" s="1" t="s">
        <v>2</v>
      </c>
    </row>
    <row r="44" spans="1:8" ht="12.75" customHeight="1">
      <c r="A44" s="186"/>
      <c r="B44" s="314"/>
      <c r="C44" s="314"/>
      <c r="D44" s="314"/>
      <c r="E44" s="314"/>
      <c r="F44" s="314"/>
      <c r="G44" s="314"/>
      <c r="H44" s="1" t="s">
        <v>2</v>
      </c>
    </row>
    <row r="45" spans="1:8" ht="12.75" customHeight="1">
      <c r="A45" s="186"/>
      <c r="B45" s="314"/>
      <c r="C45" s="314"/>
      <c r="D45" s="314"/>
      <c r="E45" s="314"/>
      <c r="F45" s="314"/>
      <c r="G45" s="314"/>
      <c r="H45" s="1" t="s">
        <v>2</v>
      </c>
    </row>
    <row r="46" spans="1:8">
      <c r="B46" s="309"/>
      <c r="C46" s="309"/>
      <c r="D46" s="309"/>
      <c r="E46" s="309"/>
      <c r="F46" s="309"/>
      <c r="G46" s="309"/>
    </row>
    <row r="47" spans="1:8">
      <c r="B47" s="309"/>
      <c r="C47" s="309"/>
      <c r="D47" s="309"/>
      <c r="E47" s="309"/>
      <c r="F47" s="309"/>
      <c r="G47" s="309"/>
    </row>
    <row r="48" spans="1:8">
      <c r="B48" s="309"/>
      <c r="C48" s="309"/>
      <c r="D48" s="309"/>
      <c r="E48" s="309"/>
      <c r="F48" s="309"/>
      <c r="G48" s="309"/>
    </row>
    <row r="49" spans="2:7">
      <c r="B49" s="309"/>
      <c r="C49" s="309"/>
      <c r="D49" s="309"/>
      <c r="E49" s="309"/>
      <c r="F49" s="309"/>
      <c r="G49" s="309"/>
    </row>
    <row r="50" spans="2:7">
      <c r="B50" s="309"/>
      <c r="C50" s="309"/>
      <c r="D50" s="309"/>
      <c r="E50" s="309"/>
      <c r="F50" s="309"/>
      <c r="G50" s="309"/>
    </row>
    <row r="51" spans="2:7">
      <c r="B51" s="309"/>
      <c r="C51" s="309"/>
      <c r="D51" s="309"/>
      <c r="E51" s="309"/>
      <c r="F51" s="309"/>
      <c r="G51" s="309"/>
    </row>
  </sheetData>
  <mergeCells count="18">
    <mergeCell ref="A23:B23"/>
    <mergeCell ref="C8:E8"/>
    <mergeCell ref="C9:E9"/>
    <mergeCell ref="C10:E10"/>
    <mergeCell ref="C11:E11"/>
    <mergeCell ref="C12:E12"/>
    <mergeCell ref="B51:G51"/>
    <mergeCell ref="F30:G30"/>
    <mergeCell ref="F31:G31"/>
    <mergeCell ref="F32:G32"/>
    <mergeCell ref="F33:G33"/>
    <mergeCell ref="F34:G34"/>
    <mergeCell ref="B37:G45"/>
    <mergeCell ref="B46:G46"/>
    <mergeCell ref="B47:G47"/>
    <mergeCell ref="B48:G48"/>
    <mergeCell ref="B49:G49"/>
    <mergeCell ref="B50:G50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codeName="List32"/>
  <dimension ref="A1:BE106"/>
  <sheetViews>
    <sheetView topLeftCell="A4" workbookViewId="0">
      <selection activeCell="K22" sqref="K22"/>
    </sheetView>
  </sheetViews>
  <sheetFormatPr defaultColWidth="9.109375" defaultRowHeight="13.2"/>
  <cols>
    <col min="1" max="1" width="5.88671875" style="1" customWidth="1"/>
    <col min="2" max="2" width="6.109375" style="1" customWidth="1"/>
    <col min="3" max="3" width="11.44140625" style="1" customWidth="1"/>
    <col min="4" max="4" width="15.88671875" style="1" customWidth="1"/>
    <col min="5" max="5" width="11.33203125" style="1" customWidth="1"/>
    <col min="6" max="6" width="10.88671875" style="1" customWidth="1"/>
    <col min="7" max="7" width="11" style="1" customWidth="1"/>
    <col min="8" max="8" width="11.109375" style="1" customWidth="1"/>
    <col min="9" max="9" width="10.6640625" style="1" customWidth="1"/>
    <col min="10" max="16384" width="9.109375" style="1"/>
  </cols>
  <sheetData>
    <row r="1" spans="1:9" ht="13.8" thickTop="1">
      <c r="A1" s="321" t="s">
        <v>3</v>
      </c>
      <c r="B1" s="322"/>
      <c r="C1" s="187" t="s">
        <v>106</v>
      </c>
      <c r="D1" s="188"/>
      <c r="E1" s="189"/>
      <c r="F1" s="188"/>
      <c r="G1" s="190" t="s">
        <v>77</v>
      </c>
      <c r="H1" s="191">
        <v>2</v>
      </c>
      <c r="I1" s="192"/>
    </row>
    <row r="2" spans="1:9" ht="13.8" thickBot="1">
      <c r="A2" s="323" t="s">
        <v>78</v>
      </c>
      <c r="B2" s="324"/>
      <c r="C2" s="193" t="s">
        <v>108</v>
      </c>
      <c r="D2" s="194"/>
      <c r="E2" s="195"/>
      <c r="F2" s="194"/>
      <c r="G2" s="325" t="s">
        <v>153</v>
      </c>
      <c r="H2" s="326"/>
      <c r="I2" s="327"/>
    </row>
    <row r="3" spans="1:9" ht="13.8" thickTop="1">
      <c r="F3" s="128"/>
    </row>
    <row r="4" spans="1:9" ht="19.5" customHeight="1">
      <c r="A4" s="196" t="s">
        <v>79</v>
      </c>
      <c r="B4" s="197"/>
      <c r="C4" s="197"/>
      <c r="D4" s="197"/>
      <c r="E4" s="198"/>
      <c r="F4" s="197"/>
      <c r="G4" s="197"/>
      <c r="H4" s="197"/>
      <c r="I4" s="197"/>
    </row>
    <row r="5" spans="1:9" ht="13.8" thickBot="1"/>
    <row r="6" spans="1:9" s="128" customFormat="1" ht="13.8" thickBot="1">
      <c r="A6" s="199"/>
      <c r="B6" s="200" t="s">
        <v>80</v>
      </c>
      <c r="C6" s="200"/>
      <c r="D6" s="201"/>
      <c r="E6" s="202" t="s">
        <v>26</v>
      </c>
      <c r="F6" s="203" t="s">
        <v>27</v>
      </c>
      <c r="G6" s="203" t="s">
        <v>28</v>
      </c>
      <c r="H6" s="203" t="s">
        <v>29</v>
      </c>
      <c r="I6" s="204" t="s">
        <v>30</v>
      </c>
    </row>
    <row r="7" spans="1:9" s="128" customFormat="1">
      <c r="A7" s="292" t="str">
        <f>'SO 01 2 Pol'!B7</f>
        <v>1</v>
      </c>
      <c r="B7" s="62" t="str">
        <f>'SO 01 2 Pol'!C7</f>
        <v>Zemní práce</v>
      </c>
      <c r="D7" s="205"/>
      <c r="E7" s="293">
        <f>'SO 01 2 Pol'!BA13</f>
        <v>0</v>
      </c>
      <c r="F7" s="294">
        <f>'SO 01 2 Pol'!BB13</f>
        <v>0</v>
      </c>
      <c r="G7" s="294">
        <f>'SO 01 2 Pol'!BC13</f>
        <v>0</v>
      </c>
      <c r="H7" s="294">
        <f>'SO 01 2 Pol'!BD13</f>
        <v>0</v>
      </c>
      <c r="I7" s="295">
        <f>'SO 01 2 Pol'!BE13</f>
        <v>0</v>
      </c>
    </row>
    <row r="8" spans="1:9" s="128" customFormat="1">
      <c r="A8" s="292" t="str">
        <f>'SO 01 2 Pol'!B14</f>
        <v>2</v>
      </c>
      <c r="B8" s="62" t="str">
        <f>'SO 01 2 Pol'!C14</f>
        <v>Základy a zvláštní zakládání</v>
      </c>
      <c r="D8" s="205"/>
      <c r="E8" s="293">
        <f>'SO 01 2 Pol'!G68</f>
        <v>0</v>
      </c>
      <c r="F8" s="294">
        <f>'SO 01 2 Pol'!BB68</f>
        <v>0</v>
      </c>
      <c r="G8" s="294">
        <f>'SO 01 2 Pol'!BC68</f>
        <v>0</v>
      </c>
      <c r="H8" s="294">
        <f>'SO 01 2 Pol'!BD68</f>
        <v>0</v>
      </c>
      <c r="I8" s="295">
        <f>'SO 01 2 Pol'!BE68</f>
        <v>0</v>
      </c>
    </row>
    <row r="9" spans="1:9" s="128" customFormat="1">
      <c r="A9" s="292" t="str">
        <f>'SO 01 2 Pol'!B69</f>
        <v>3</v>
      </c>
      <c r="B9" s="62" t="str">
        <f>'SO 01 2 Pol'!C69</f>
        <v>Svislé a kompletní konstrukce</v>
      </c>
      <c r="D9" s="205"/>
      <c r="E9" s="293">
        <f>'SO 01 2 Pol'!BA106</f>
        <v>0</v>
      </c>
      <c r="F9" s="294">
        <f>'SO 01 2 Pol'!BB106</f>
        <v>0</v>
      </c>
      <c r="G9" s="294">
        <f>'SO 01 2 Pol'!BC106</f>
        <v>0</v>
      </c>
      <c r="H9" s="294">
        <f>'SO 01 2 Pol'!BD106</f>
        <v>0</v>
      </c>
      <c r="I9" s="295">
        <f>'SO 01 2 Pol'!BE106</f>
        <v>0</v>
      </c>
    </row>
    <row r="10" spans="1:9" s="128" customFormat="1">
      <c r="A10" s="292" t="str">
        <f>'SO 01 2 Pol'!B107</f>
        <v>31</v>
      </c>
      <c r="B10" s="62" t="str">
        <f>'SO 01 2 Pol'!C107</f>
        <v>Zdi podpěrné a volné</v>
      </c>
      <c r="D10" s="205"/>
      <c r="E10" s="293">
        <f>'SO 01 2 Pol'!BA137</f>
        <v>0</v>
      </c>
      <c r="F10" s="294">
        <f>'SO 01 2 Pol'!BB137</f>
        <v>0</v>
      </c>
      <c r="G10" s="294">
        <f>'SO 01 2 Pol'!BC137</f>
        <v>0</v>
      </c>
      <c r="H10" s="294">
        <f>'SO 01 2 Pol'!BD137</f>
        <v>0</v>
      </c>
      <c r="I10" s="295">
        <f>'SO 01 2 Pol'!BE137</f>
        <v>0</v>
      </c>
    </row>
    <row r="11" spans="1:9" s="128" customFormat="1">
      <c r="A11" s="292" t="str">
        <f>'SO 01 2 Pol'!B138</f>
        <v>34</v>
      </c>
      <c r="B11" s="62" t="str">
        <f>'SO 01 2 Pol'!C138</f>
        <v>Stěny a příčky</v>
      </c>
      <c r="D11" s="205"/>
      <c r="E11" s="293">
        <f>'SO 01 2 Pol'!BA166</f>
        <v>0</v>
      </c>
      <c r="F11" s="294">
        <f>'SO 01 2 Pol'!BB166</f>
        <v>0</v>
      </c>
      <c r="G11" s="294">
        <f>'SO 01 2 Pol'!BC166</f>
        <v>0</v>
      </c>
      <c r="H11" s="294">
        <f>'SO 01 2 Pol'!BD166</f>
        <v>0</v>
      </c>
      <c r="I11" s="295">
        <f>'SO 01 2 Pol'!BE166</f>
        <v>0</v>
      </c>
    </row>
    <row r="12" spans="1:9" s="128" customFormat="1">
      <c r="A12" s="292" t="str">
        <f>'SO 01 2 Pol'!B167</f>
        <v>38</v>
      </c>
      <c r="B12" s="62" t="str">
        <f>'SO 01 2 Pol'!C167</f>
        <v>Kompletní konstrukce</v>
      </c>
      <c r="D12" s="205"/>
      <c r="E12" s="293">
        <f>'SO 01 2 Pol'!BA170</f>
        <v>0</v>
      </c>
      <c r="F12" s="294">
        <f>'SO 01 2 Pol'!BB170</f>
        <v>0</v>
      </c>
      <c r="G12" s="294">
        <f>'SO 01 2 Pol'!BC170</f>
        <v>0</v>
      </c>
      <c r="H12" s="294">
        <f>'SO 01 2 Pol'!BD170</f>
        <v>0</v>
      </c>
      <c r="I12" s="295">
        <f>'SO 01 2 Pol'!BE170</f>
        <v>0</v>
      </c>
    </row>
    <row r="13" spans="1:9" s="128" customFormat="1">
      <c r="A13" s="292" t="str">
        <f>'SO 01 2 Pol'!B171</f>
        <v>4</v>
      </c>
      <c r="B13" s="62" t="str">
        <f>'SO 01 2 Pol'!C171</f>
        <v>Vodorovné konstrukce</v>
      </c>
      <c r="D13" s="205"/>
      <c r="E13" s="293">
        <f>'SO 01 2 Pol'!BA209</f>
        <v>0</v>
      </c>
      <c r="F13" s="294">
        <f>'SO 01 2 Pol'!BB209</f>
        <v>0</v>
      </c>
      <c r="G13" s="294">
        <f>'SO 01 2 Pol'!BC209</f>
        <v>0</v>
      </c>
      <c r="H13" s="294">
        <f>'SO 01 2 Pol'!BD209</f>
        <v>0</v>
      </c>
      <c r="I13" s="295">
        <f>'SO 01 2 Pol'!BE209</f>
        <v>0</v>
      </c>
    </row>
    <row r="14" spans="1:9" s="128" customFormat="1">
      <c r="A14" s="292" t="str">
        <f>'SO 01 2 Pol'!B210</f>
        <v>61</v>
      </c>
      <c r="B14" s="62" t="str">
        <f>'SO 01 2 Pol'!C210</f>
        <v>Upravy povrchů vnitřní</v>
      </c>
      <c r="D14" s="205"/>
      <c r="E14" s="293">
        <f>'SO 01 2 Pol'!BA288</f>
        <v>0</v>
      </c>
      <c r="F14" s="294">
        <f>'SO 01 2 Pol'!BB288</f>
        <v>0</v>
      </c>
      <c r="G14" s="294">
        <f>'SO 01 2 Pol'!BC288</f>
        <v>0</v>
      </c>
      <c r="H14" s="294">
        <f>'SO 01 2 Pol'!BD288</f>
        <v>0</v>
      </c>
      <c r="I14" s="295">
        <f>'SO 01 2 Pol'!BE288</f>
        <v>0</v>
      </c>
    </row>
    <row r="15" spans="1:9" s="128" customFormat="1">
      <c r="A15" s="292" t="str">
        <f>'SO 01 2 Pol'!B289</f>
        <v>62</v>
      </c>
      <c r="B15" s="62" t="str">
        <f>'SO 01 2 Pol'!C289</f>
        <v>Úpravy povrchů vnější</v>
      </c>
      <c r="D15" s="205"/>
      <c r="E15" s="293">
        <f>'SO 01 2 Pol'!BA393</f>
        <v>0</v>
      </c>
      <c r="F15" s="294">
        <f>'SO 01 2 Pol'!BB393</f>
        <v>0</v>
      </c>
      <c r="G15" s="294">
        <f>'SO 01 2 Pol'!BC393</f>
        <v>0</v>
      </c>
      <c r="H15" s="294">
        <f>'SO 01 2 Pol'!BD393</f>
        <v>0</v>
      </c>
      <c r="I15" s="295">
        <f>'SO 01 2 Pol'!BE393</f>
        <v>0</v>
      </c>
    </row>
    <row r="16" spans="1:9" s="128" customFormat="1">
      <c r="A16" s="292" t="str">
        <f>'SO 01 2 Pol'!B394</f>
        <v>63</v>
      </c>
      <c r="B16" s="62" t="str">
        <f>'SO 01 2 Pol'!C394</f>
        <v>Podlahy a podlahové konstrukce</v>
      </c>
      <c r="D16" s="205"/>
      <c r="E16" s="293">
        <f>'SO 01 2 Pol'!BA437</f>
        <v>0</v>
      </c>
      <c r="F16" s="294">
        <f>'SO 01 2 Pol'!BB437</f>
        <v>0</v>
      </c>
      <c r="G16" s="294">
        <f>'SO 01 2 Pol'!BC437</f>
        <v>0</v>
      </c>
      <c r="H16" s="294">
        <f>'SO 01 2 Pol'!BD437</f>
        <v>0</v>
      </c>
      <c r="I16" s="295">
        <f>'SO 01 2 Pol'!BE437</f>
        <v>0</v>
      </c>
    </row>
    <row r="17" spans="1:9" s="128" customFormat="1">
      <c r="A17" s="292" t="str">
        <f>'SO 01 2 Pol'!B438</f>
        <v>64</v>
      </c>
      <c r="B17" s="62" t="str">
        <f>'SO 01 2 Pol'!C438</f>
        <v>Výplně otvorů</v>
      </c>
      <c r="D17" s="205"/>
      <c r="E17" s="293">
        <f>'SO 01 2 Pol'!BA456</f>
        <v>0</v>
      </c>
      <c r="F17" s="294">
        <f>'SO 01 2 Pol'!BB456</f>
        <v>0</v>
      </c>
      <c r="G17" s="294">
        <f>'SO 01 2 Pol'!BC456</f>
        <v>0</v>
      </c>
      <c r="H17" s="294">
        <f>'SO 01 2 Pol'!BD456</f>
        <v>0</v>
      </c>
      <c r="I17" s="295">
        <f>'SO 01 2 Pol'!BE456</f>
        <v>0</v>
      </c>
    </row>
    <row r="18" spans="1:9" s="128" customFormat="1">
      <c r="A18" s="292" t="str">
        <f>'SO 01 2 Pol'!B457</f>
        <v>91</v>
      </c>
      <c r="B18" s="62" t="str">
        <f>'SO 01 2 Pol'!C457</f>
        <v>Doplňující práce na komunikaci</v>
      </c>
      <c r="D18" s="205"/>
      <c r="E18" s="293">
        <f>'SO 01 2 Pol'!BA462</f>
        <v>0</v>
      </c>
      <c r="F18" s="294">
        <f>'SO 01 2 Pol'!BB462</f>
        <v>0</v>
      </c>
      <c r="G18" s="294">
        <f>'SO 01 2 Pol'!BC462</f>
        <v>0</v>
      </c>
      <c r="H18" s="294">
        <f>'SO 01 2 Pol'!BD462</f>
        <v>0</v>
      </c>
      <c r="I18" s="295">
        <f>'SO 01 2 Pol'!BE462</f>
        <v>0</v>
      </c>
    </row>
    <row r="19" spans="1:9" s="128" customFormat="1">
      <c r="A19" s="292" t="str">
        <f>'SO 01 2 Pol'!B463</f>
        <v>94</v>
      </c>
      <c r="B19" s="62" t="str">
        <f>'SO 01 2 Pol'!C463</f>
        <v>Lešení a stavební výtahy</v>
      </c>
      <c r="D19" s="205"/>
      <c r="E19" s="293">
        <f>'SO 01 2 Pol'!BA477</f>
        <v>0</v>
      </c>
      <c r="F19" s="294">
        <f>'SO 01 2 Pol'!BB477</f>
        <v>0</v>
      </c>
      <c r="G19" s="294">
        <f>'SO 01 2 Pol'!BC477</f>
        <v>0</v>
      </c>
      <c r="H19" s="294">
        <f>'SO 01 2 Pol'!BD477</f>
        <v>0</v>
      </c>
      <c r="I19" s="295">
        <f>'SO 01 2 Pol'!BE477</f>
        <v>0</v>
      </c>
    </row>
    <row r="20" spans="1:9" s="128" customFormat="1">
      <c r="A20" s="292" t="str">
        <f>'SO 01 2 Pol'!B478</f>
        <v>95</v>
      </c>
      <c r="B20" s="62" t="str">
        <f>'SO 01 2 Pol'!C478</f>
        <v>Dokončovací konstrukce na pozemních stavbách</v>
      </c>
      <c r="D20" s="205"/>
      <c r="E20" s="293">
        <f>'SO 01 2 Pol'!BA488</f>
        <v>0</v>
      </c>
      <c r="F20" s="294">
        <f>'SO 01 2 Pol'!BB488</f>
        <v>0</v>
      </c>
      <c r="G20" s="294">
        <f>'SO 01 2 Pol'!BC488</f>
        <v>0</v>
      </c>
      <c r="H20" s="294">
        <f>'SO 01 2 Pol'!BD488</f>
        <v>0</v>
      </c>
      <c r="I20" s="295">
        <f>'SO 01 2 Pol'!BE488</f>
        <v>0</v>
      </c>
    </row>
    <row r="21" spans="1:9" s="128" customFormat="1">
      <c r="A21" s="292" t="str">
        <f>'SO 01 2 Pol'!B489</f>
        <v>96</v>
      </c>
      <c r="B21" s="62" t="str">
        <f>'SO 01 2 Pol'!C489</f>
        <v>Bourání konstrukcí</v>
      </c>
      <c r="D21" s="205"/>
      <c r="E21" s="293">
        <f>'SO 01 2 Pol'!BA527</f>
        <v>0</v>
      </c>
      <c r="F21" s="294">
        <f>'SO 01 2 Pol'!BB527</f>
        <v>0</v>
      </c>
      <c r="G21" s="294">
        <f>'SO 01 2 Pol'!BC527</f>
        <v>0</v>
      </c>
      <c r="H21" s="294">
        <f>'SO 01 2 Pol'!BD527</f>
        <v>0</v>
      </c>
      <c r="I21" s="295">
        <f>'SO 01 2 Pol'!BE527</f>
        <v>0</v>
      </c>
    </row>
    <row r="22" spans="1:9" s="128" customFormat="1">
      <c r="A22" s="292" t="str">
        <f>'SO 01 2 Pol'!B528</f>
        <v>97</v>
      </c>
      <c r="B22" s="62" t="str">
        <f>'SO 01 2 Pol'!C528</f>
        <v>Prorážení otvorů</v>
      </c>
      <c r="D22" s="205"/>
      <c r="E22" s="293">
        <f>'SO 01 2 Pol'!BA539</f>
        <v>0</v>
      </c>
      <c r="F22" s="294">
        <f>'SO 01 2 Pol'!BB539</f>
        <v>0</v>
      </c>
      <c r="G22" s="294">
        <f>'SO 01 2 Pol'!BC539</f>
        <v>0</v>
      </c>
      <c r="H22" s="294">
        <f>'SO 01 2 Pol'!BD539</f>
        <v>0</v>
      </c>
      <c r="I22" s="295">
        <f>'SO 01 2 Pol'!BE539</f>
        <v>0</v>
      </c>
    </row>
    <row r="23" spans="1:9" s="128" customFormat="1">
      <c r="A23" s="292" t="str">
        <f>'SO 01 2 Pol'!B540</f>
        <v>99</v>
      </c>
      <c r="B23" s="62" t="str">
        <f>'SO 01 2 Pol'!C540</f>
        <v>Staveništní přesun hmot</v>
      </c>
      <c r="D23" s="205"/>
      <c r="E23" s="293">
        <f>'SO 01 2 Pol'!BA542</f>
        <v>0</v>
      </c>
      <c r="F23" s="294">
        <f>'SO 01 2 Pol'!BB542</f>
        <v>0</v>
      </c>
      <c r="G23" s="294">
        <f>'SO 01 2 Pol'!BC542</f>
        <v>0</v>
      </c>
      <c r="H23" s="294">
        <f>'SO 01 2 Pol'!BD542</f>
        <v>0</v>
      </c>
      <c r="I23" s="295">
        <f>'SO 01 2 Pol'!BE542</f>
        <v>0</v>
      </c>
    </row>
    <row r="24" spans="1:9" s="128" customFormat="1">
      <c r="A24" s="292" t="str">
        <f>'SO 01 2 Pol'!B543</f>
        <v>711</v>
      </c>
      <c r="B24" s="62" t="str">
        <f>'SO 01 2 Pol'!C543</f>
        <v>Izolace proti vodě</v>
      </c>
      <c r="D24" s="205"/>
      <c r="E24" s="293">
        <f>'SO 01 2 Pol'!BA585</f>
        <v>0</v>
      </c>
      <c r="F24" s="294">
        <f>'SO 01 2 Pol'!BB585</f>
        <v>0</v>
      </c>
      <c r="G24" s="294">
        <f>'SO 01 2 Pol'!BC585</f>
        <v>0</v>
      </c>
      <c r="H24" s="294">
        <f>'SO 01 2 Pol'!BD585</f>
        <v>0</v>
      </c>
      <c r="I24" s="295">
        <f>'SO 01 2 Pol'!BE585</f>
        <v>0</v>
      </c>
    </row>
    <row r="25" spans="1:9" s="128" customFormat="1">
      <c r="A25" s="292" t="str">
        <f>'SO 01 2 Pol'!B586</f>
        <v>713</v>
      </c>
      <c r="B25" s="62" t="str">
        <f>'SO 01 2 Pol'!C586</f>
        <v>Izolace tepelné</v>
      </c>
      <c r="D25" s="205"/>
      <c r="E25" s="293">
        <f>'SO 01 2 Pol'!BA622</f>
        <v>0</v>
      </c>
      <c r="F25" s="294">
        <f>'SO 01 2 Pol'!BB622</f>
        <v>0</v>
      </c>
      <c r="G25" s="294">
        <f>'SO 01 2 Pol'!BC622</f>
        <v>0</v>
      </c>
      <c r="H25" s="294">
        <f>'SO 01 2 Pol'!BD622</f>
        <v>0</v>
      </c>
      <c r="I25" s="295">
        <f>'SO 01 2 Pol'!BE622</f>
        <v>0</v>
      </c>
    </row>
    <row r="26" spans="1:9" s="128" customFormat="1">
      <c r="A26" s="292" t="str">
        <f>'SO 01 2 Pol'!B623</f>
        <v>721</v>
      </c>
      <c r="B26" s="62" t="str">
        <f>'SO 01 2 Pol'!C623</f>
        <v>Vnitřní kanalizace</v>
      </c>
      <c r="D26" s="205"/>
      <c r="E26" s="293">
        <f>'SO 01 2 Pol'!BA626</f>
        <v>0</v>
      </c>
      <c r="F26" s="294">
        <f>'SO 01 2 Pol'!BB626</f>
        <v>0</v>
      </c>
      <c r="G26" s="294">
        <f>'SO 01 2 Pol'!BC626</f>
        <v>0</v>
      </c>
      <c r="H26" s="294">
        <f>'SO 01 2 Pol'!BD626</f>
        <v>0</v>
      </c>
      <c r="I26" s="295">
        <f>'SO 01 2 Pol'!BE626</f>
        <v>0</v>
      </c>
    </row>
    <row r="27" spans="1:9" s="128" customFormat="1">
      <c r="A27" s="292" t="str">
        <f>'SO 01 2 Pol'!B627</f>
        <v>732</v>
      </c>
      <c r="B27" s="62" t="str">
        <f>'SO 01 2 Pol'!C627</f>
        <v>Strojovny</v>
      </c>
      <c r="D27" s="205"/>
      <c r="E27" s="293">
        <f>'SO 01 2 Pol'!BA639</f>
        <v>0</v>
      </c>
      <c r="F27" s="294">
        <f>'SO 01 2 Pol'!BB639</f>
        <v>0</v>
      </c>
      <c r="G27" s="294">
        <f>'SO 01 2 Pol'!BC639</f>
        <v>0</v>
      </c>
      <c r="H27" s="294">
        <f>'SO 01 2 Pol'!BD639</f>
        <v>0</v>
      </c>
      <c r="I27" s="295">
        <f>'SO 01 2 Pol'!BE639</f>
        <v>0</v>
      </c>
    </row>
    <row r="28" spans="1:9" s="128" customFormat="1">
      <c r="A28" s="292" t="str">
        <f>'SO 01 2 Pol'!B640</f>
        <v>762</v>
      </c>
      <c r="B28" s="62" t="str">
        <f>'SO 01 2 Pol'!C640</f>
        <v>Konstrukce tesařské</v>
      </c>
      <c r="D28" s="205"/>
      <c r="E28" s="293">
        <f>'SO 01 2 Pol'!BA675</f>
        <v>0</v>
      </c>
      <c r="F28" s="294">
        <f>'SO 01 2 Pol'!BB675</f>
        <v>0</v>
      </c>
      <c r="G28" s="294">
        <f>'SO 01 2 Pol'!BC675</f>
        <v>0</v>
      </c>
      <c r="H28" s="294">
        <f>'SO 01 2 Pol'!BD675</f>
        <v>0</v>
      </c>
      <c r="I28" s="295">
        <f>'SO 01 2 Pol'!BE675</f>
        <v>0</v>
      </c>
    </row>
    <row r="29" spans="1:9" s="128" customFormat="1">
      <c r="A29" s="292" t="str">
        <f>'SO 01 2 Pol'!B676</f>
        <v>764</v>
      </c>
      <c r="B29" s="62" t="str">
        <f>'SO 01 2 Pol'!C676</f>
        <v>Konstrukce klempířské</v>
      </c>
      <c r="D29" s="205"/>
      <c r="E29" s="293">
        <f>'SO 01 2 Pol'!BA719</f>
        <v>0</v>
      </c>
      <c r="F29" s="294">
        <f>'SO 01 2 Pol'!BB719</f>
        <v>0</v>
      </c>
      <c r="G29" s="294">
        <f>'SO 01 2 Pol'!BC719</f>
        <v>0</v>
      </c>
      <c r="H29" s="294">
        <f>'SO 01 2 Pol'!BD719</f>
        <v>0</v>
      </c>
      <c r="I29" s="295">
        <f>'SO 01 2 Pol'!BE719</f>
        <v>0</v>
      </c>
    </row>
    <row r="30" spans="1:9" s="128" customFormat="1">
      <c r="A30" s="292" t="str">
        <f>'SO 01 2 Pol'!B720</f>
        <v>765</v>
      </c>
      <c r="B30" s="62" t="str">
        <f>'SO 01 2 Pol'!C720</f>
        <v>Krytiny tvrdé</v>
      </c>
      <c r="D30" s="205"/>
      <c r="E30" s="293">
        <f>'SO 01 2 Pol'!BA729</f>
        <v>0</v>
      </c>
      <c r="F30" s="294">
        <f>'SO 01 2 Pol'!BB729</f>
        <v>0</v>
      </c>
      <c r="G30" s="294">
        <f>'SO 01 2 Pol'!BC729</f>
        <v>0</v>
      </c>
      <c r="H30" s="294">
        <f>'SO 01 2 Pol'!BD729</f>
        <v>0</v>
      </c>
      <c r="I30" s="295">
        <f>'SO 01 2 Pol'!BE729</f>
        <v>0</v>
      </c>
    </row>
    <row r="31" spans="1:9" s="128" customFormat="1">
      <c r="A31" s="292" t="str">
        <f>'SO 01 2 Pol'!B730</f>
        <v>766</v>
      </c>
      <c r="B31" s="62" t="str">
        <f>'SO 01 2 Pol'!C730</f>
        <v>Konstrukce truhlářské</v>
      </c>
      <c r="D31" s="205"/>
      <c r="E31" s="293">
        <f>'SO 01 2 Pol'!BA765</f>
        <v>0</v>
      </c>
      <c r="F31" s="294">
        <f>'SO 01 2 Pol'!BB765</f>
        <v>0</v>
      </c>
      <c r="G31" s="294">
        <f>'SO 01 2 Pol'!BC765</f>
        <v>0</v>
      </c>
      <c r="H31" s="294">
        <f>'SO 01 2 Pol'!BD765</f>
        <v>0</v>
      </c>
      <c r="I31" s="295">
        <f>'SO 01 2 Pol'!BE765</f>
        <v>0</v>
      </c>
    </row>
    <row r="32" spans="1:9" s="128" customFormat="1">
      <c r="A32" s="292" t="str">
        <f>'SO 01 2 Pol'!B766</f>
        <v>767</v>
      </c>
      <c r="B32" s="62" t="str">
        <f>'SO 01 2 Pol'!C766</f>
        <v>Konstrukce zámečnické</v>
      </c>
      <c r="D32" s="205"/>
      <c r="E32" s="293">
        <f>'SO 01 2 Pol'!BA803</f>
        <v>0</v>
      </c>
      <c r="F32" s="294">
        <f>'SO 01 2 Pol'!BB803</f>
        <v>0</v>
      </c>
      <c r="G32" s="294">
        <f>'SO 01 2 Pol'!BC803</f>
        <v>0</v>
      </c>
      <c r="H32" s="294">
        <f>'SO 01 2 Pol'!BD803</f>
        <v>0</v>
      </c>
      <c r="I32" s="295">
        <f>'SO 01 2 Pol'!BE803</f>
        <v>0</v>
      </c>
    </row>
    <row r="33" spans="1:57" s="128" customFormat="1">
      <c r="A33" s="292" t="str">
        <f>'SO 01 2 Pol'!B804</f>
        <v>769</v>
      </c>
      <c r="B33" s="62" t="str">
        <f>'SO 01 2 Pol'!C804</f>
        <v>Otvorové prvky z plastu</v>
      </c>
      <c r="D33" s="205"/>
      <c r="E33" s="293">
        <f>'SO 01 2 Pol'!BA865</f>
        <v>0</v>
      </c>
      <c r="F33" s="294">
        <f>'SO 01 2 Pol'!BB865</f>
        <v>0</v>
      </c>
      <c r="G33" s="294">
        <f>'SO 01 2 Pol'!BC865</f>
        <v>0</v>
      </c>
      <c r="H33" s="294">
        <f>'SO 01 2 Pol'!BD865</f>
        <v>0</v>
      </c>
      <c r="I33" s="295">
        <f>'SO 01 2 Pol'!BE865</f>
        <v>0</v>
      </c>
    </row>
    <row r="34" spans="1:57" s="128" customFormat="1">
      <c r="A34" s="292" t="str">
        <f>'SO 01 2 Pol'!B866</f>
        <v>771</v>
      </c>
      <c r="B34" s="62" t="str">
        <f>'SO 01 2 Pol'!C866</f>
        <v>Podlahy z dlaždic a obklady</v>
      </c>
      <c r="D34" s="205"/>
      <c r="E34" s="293">
        <f>'SO 01 2 Pol'!BA918</f>
        <v>0</v>
      </c>
      <c r="F34" s="294">
        <f>'SO 01 2 Pol'!BB918</f>
        <v>0</v>
      </c>
      <c r="G34" s="294">
        <f>'SO 01 2 Pol'!BC918</f>
        <v>0</v>
      </c>
      <c r="H34" s="294">
        <f>'SO 01 2 Pol'!BD918</f>
        <v>0</v>
      </c>
      <c r="I34" s="295">
        <f>'SO 01 2 Pol'!BE918</f>
        <v>0</v>
      </c>
    </row>
    <row r="35" spans="1:57" s="128" customFormat="1">
      <c r="A35" s="292" t="str">
        <f>'SO 01 2 Pol'!B919</f>
        <v>776</v>
      </c>
      <c r="B35" s="62" t="str">
        <f>'SO 01 2 Pol'!C919</f>
        <v>Podlahy povlakové</v>
      </c>
      <c r="D35" s="205"/>
      <c r="E35" s="293">
        <f>'SO 01 2 Pol'!BA933</f>
        <v>0</v>
      </c>
      <c r="F35" s="294">
        <f>'SO 01 2 Pol'!BB933</f>
        <v>0</v>
      </c>
      <c r="G35" s="294">
        <f>'SO 01 2 Pol'!BC933</f>
        <v>0</v>
      </c>
      <c r="H35" s="294">
        <f>'SO 01 2 Pol'!BD933</f>
        <v>0</v>
      </c>
      <c r="I35" s="295">
        <f>'SO 01 2 Pol'!BE933</f>
        <v>0</v>
      </c>
    </row>
    <row r="36" spans="1:57" s="128" customFormat="1">
      <c r="A36" s="292" t="str">
        <f>'SO 01 2 Pol'!B934</f>
        <v>781</v>
      </c>
      <c r="B36" s="62" t="str">
        <f>'SO 01 2 Pol'!C934</f>
        <v>Obklady keramické</v>
      </c>
      <c r="D36" s="205"/>
      <c r="E36" s="293">
        <f>'SO 01 2 Pol'!BA987</f>
        <v>0</v>
      </c>
      <c r="F36" s="294">
        <f>'SO 01 2 Pol'!BB987</f>
        <v>0</v>
      </c>
      <c r="G36" s="294">
        <f>'SO 01 2 Pol'!BC987</f>
        <v>0</v>
      </c>
      <c r="H36" s="294">
        <f>'SO 01 2 Pol'!BD987</f>
        <v>0</v>
      </c>
      <c r="I36" s="295">
        <f>'SO 01 2 Pol'!BE987</f>
        <v>0</v>
      </c>
    </row>
    <row r="37" spans="1:57" s="128" customFormat="1">
      <c r="A37" s="292" t="str">
        <f>'SO 01 2 Pol'!B988</f>
        <v>783</v>
      </c>
      <c r="B37" s="62" t="str">
        <f>'SO 01 2 Pol'!C988</f>
        <v>Nátěry</v>
      </c>
      <c r="D37" s="205"/>
      <c r="E37" s="293">
        <f>'SO 01 2 Pol'!BA994</f>
        <v>0</v>
      </c>
      <c r="F37" s="294">
        <f>'SO 01 2 Pol'!BB994</f>
        <v>0</v>
      </c>
      <c r="G37" s="294">
        <f>'SO 01 2 Pol'!BC994</f>
        <v>0</v>
      </c>
      <c r="H37" s="294">
        <f>'SO 01 2 Pol'!BD994</f>
        <v>0</v>
      </c>
      <c r="I37" s="295">
        <f>'SO 01 2 Pol'!BE994</f>
        <v>0</v>
      </c>
    </row>
    <row r="38" spans="1:57" s="128" customFormat="1">
      <c r="A38" s="292" t="str">
        <f>'SO 01 2 Pol'!B995</f>
        <v>784</v>
      </c>
      <c r="B38" s="62" t="str">
        <f>'SO 01 2 Pol'!C995</f>
        <v>Malby</v>
      </c>
      <c r="D38" s="205"/>
      <c r="E38" s="293">
        <f>'SO 01 2 Pol'!BA1014</f>
        <v>0</v>
      </c>
      <c r="F38" s="294">
        <f>'SO 01 2 Pol'!BB1014</f>
        <v>0</v>
      </c>
      <c r="G38" s="294">
        <f>'SO 01 2 Pol'!BC1014</f>
        <v>0</v>
      </c>
      <c r="H38" s="294">
        <f>'SO 01 2 Pol'!BD1014</f>
        <v>0</v>
      </c>
      <c r="I38" s="295">
        <f>'SO 01 2 Pol'!BE1014</f>
        <v>0</v>
      </c>
    </row>
    <row r="39" spans="1:57" s="128" customFormat="1">
      <c r="A39" s="292" t="str">
        <f>'SO 01 2 Pol'!B1015</f>
        <v>M21</v>
      </c>
      <c r="B39" s="62" t="str">
        <f>'SO 01 2 Pol'!C1015</f>
        <v>Elektromontáže</v>
      </c>
      <c r="D39" s="205"/>
      <c r="E39" s="293">
        <f>'SO 01 2 Pol'!BA1019</f>
        <v>0</v>
      </c>
      <c r="F39" s="294">
        <f>'SO 01 2 Pol'!BB1019</f>
        <v>0</v>
      </c>
      <c r="G39" s="294">
        <f>'SO 01 2 Pol'!BC1019</f>
        <v>0</v>
      </c>
      <c r="H39" s="294">
        <f>'SO 01 2 Pol'!BD1019</f>
        <v>0</v>
      </c>
      <c r="I39" s="295">
        <f>'SO 01 2 Pol'!BE1019</f>
        <v>0</v>
      </c>
    </row>
    <row r="40" spans="1:57" s="128" customFormat="1">
      <c r="A40" s="292" t="str">
        <f>'SO 01 2 Pol'!B1020</f>
        <v>M24</v>
      </c>
      <c r="B40" s="62" t="str">
        <f>'SO 01 2 Pol'!C1020</f>
        <v>Montáže vzduchotechnických zařízení</v>
      </c>
      <c r="D40" s="205"/>
      <c r="E40" s="293">
        <f>'SO 01 2 Pol'!BA1031</f>
        <v>0</v>
      </c>
      <c r="F40" s="294">
        <f>'SO 01 2 Pol'!BB1031</f>
        <v>0</v>
      </c>
      <c r="G40" s="294">
        <f>'SO 01 2 Pol'!BC1031</f>
        <v>0</v>
      </c>
      <c r="H40" s="294">
        <f>'SO 01 2 Pol'!BD1031</f>
        <v>0</v>
      </c>
      <c r="I40" s="295">
        <f>'SO 01 2 Pol'!BE1031</f>
        <v>0</v>
      </c>
    </row>
    <row r="41" spans="1:57" s="128" customFormat="1" ht="13.8" thickBot="1">
      <c r="A41" s="292" t="str">
        <f>'SO 01 2 Pol'!B1032</f>
        <v>D96</v>
      </c>
      <c r="B41" s="62" t="str">
        <f>'SO 01 2 Pol'!C1032</f>
        <v>Přesuny suti a vybouraných hmot</v>
      </c>
      <c r="D41" s="205"/>
      <c r="E41" s="293">
        <f>'SO 01 2 Pol'!BA1043</f>
        <v>0</v>
      </c>
      <c r="F41" s="294">
        <f>'SO 01 2 Pol'!BB1043</f>
        <v>0</v>
      </c>
      <c r="G41" s="294">
        <f>'SO 01 2 Pol'!BC1043</f>
        <v>0</v>
      </c>
      <c r="H41" s="294">
        <f>'SO 01 2 Pol'!BD1043</f>
        <v>0</v>
      </c>
      <c r="I41" s="295">
        <f>'SO 01 2 Pol'!BE1043</f>
        <v>0</v>
      </c>
    </row>
    <row r="42" spans="1:57" s="14" customFormat="1" ht="13.8" thickBot="1">
      <c r="A42" s="206"/>
      <c r="B42" s="207" t="s">
        <v>81</v>
      </c>
      <c r="C42" s="207"/>
      <c r="D42" s="208"/>
      <c r="E42" s="209">
        <f>SUM(E7:E41)</f>
        <v>0</v>
      </c>
      <c r="F42" s="210">
        <f>SUM(F7:F41)</f>
        <v>0</v>
      </c>
      <c r="G42" s="210">
        <f>SUM(G7:G41)</f>
        <v>0</v>
      </c>
      <c r="H42" s="210">
        <f>SUM(H7:H41)</f>
        <v>0</v>
      </c>
      <c r="I42" s="211">
        <f>SUM(I7:I41)</f>
        <v>0</v>
      </c>
    </row>
    <row r="43" spans="1:57">
      <c r="A43" s="128"/>
      <c r="B43" s="128"/>
      <c r="C43" s="128"/>
      <c r="D43" s="128"/>
      <c r="E43" s="128"/>
      <c r="F43" s="128"/>
      <c r="G43" s="128"/>
      <c r="H43" s="128"/>
      <c r="I43" s="128"/>
    </row>
    <row r="44" spans="1:57" ht="19.5" customHeight="1">
      <c r="A44" s="197" t="s">
        <v>82</v>
      </c>
      <c r="B44" s="197"/>
      <c r="C44" s="197"/>
      <c r="D44" s="197"/>
      <c r="E44" s="197"/>
      <c r="F44" s="197"/>
      <c r="G44" s="212"/>
      <c r="H44" s="197"/>
      <c r="I44" s="197"/>
      <c r="BA44" s="134"/>
      <c r="BB44" s="134"/>
      <c r="BC44" s="134"/>
      <c r="BD44" s="134"/>
      <c r="BE44" s="134"/>
    </row>
    <row r="45" spans="1:57" ht="13.8" thickBot="1"/>
    <row r="46" spans="1:57">
      <c r="A46" s="163" t="s">
        <v>83</v>
      </c>
      <c r="B46" s="164"/>
      <c r="C46" s="164"/>
      <c r="D46" s="213"/>
      <c r="E46" s="214" t="s">
        <v>84</v>
      </c>
      <c r="F46" s="215" t="s">
        <v>13</v>
      </c>
      <c r="G46" s="216" t="s">
        <v>85</v>
      </c>
      <c r="H46" s="217"/>
      <c r="I46" s="218" t="s">
        <v>84</v>
      </c>
    </row>
    <row r="47" spans="1:57">
      <c r="A47" s="157" t="s">
        <v>144</v>
      </c>
      <c r="B47" s="148"/>
      <c r="C47" s="148"/>
      <c r="D47" s="219"/>
      <c r="E47" s="220">
        <v>0</v>
      </c>
      <c r="F47" s="221">
        <v>0</v>
      </c>
      <c r="G47" s="222">
        <v>0</v>
      </c>
      <c r="H47" s="223"/>
      <c r="I47" s="224">
        <f t="shared" ref="I47:I54" si="0">E47+F47*G47/100</f>
        <v>0</v>
      </c>
      <c r="BA47" s="1">
        <v>0</v>
      </c>
    </row>
    <row r="48" spans="1:57">
      <c r="A48" s="157" t="s">
        <v>145</v>
      </c>
      <c r="B48" s="148"/>
      <c r="C48" s="148"/>
      <c r="D48" s="219"/>
      <c r="E48" s="220">
        <v>0</v>
      </c>
      <c r="F48" s="221">
        <v>0</v>
      </c>
      <c r="G48" s="222">
        <v>0</v>
      </c>
      <c r="H48" s="223"/>
      <c r="I48" s="224">
        <f t="shared" si="0"/>
        <v>0</v>
      </c>
      <c r="BA48" s="1">
        <v>0</v>
      </c>
    </row>
    <row r="49" spans="1:53">
      <c r="A49" s="157" t="s">
        <v>146</v>
      </c>
      <c r="B49" s="148"/>
      <c r="C49" s="148"/>
      <c r="D49" s="219"/>
      <c r="E49" s="220">
        <v>0</v>
      </c>
      <c r="F49" s="221">
        <v>0</v>
      </c>
      <c r="G49" s="222">
        <v>0</v>
      </c>
      <c r="H49" s="223"/>
      <c r="I49" s="224">
        <f t="shared" si="0"/>
        <v>0</v>
      </c>
      <c r="BA49" s="1">
        <v>0</v>
      </c>
    </row>
    <row r="50" spans="1:53">
      <c r="A50" s="157" t="s">
        <v>147</v>
      </c>
      <c r="B50" s="148"/>
      <c r="C50" s="148"/>
      <c r="D50" s="219"/>
      <c r="E50" s="220">
        <v>0</v>
      </c>
      <c r="F50" s="221">
        <v>0</v>
      </c>
      <c r="G50" s="222">
        <v>0</v>
      </c>
      <c r="H50" s="223"/>
      <c r="I50" s="224">
        <f t="shared" si="0"/>
        <v>0</v>
      </c>
      <c r="BA50" s="1">
        <v>0</v>
      </c>
    </row>
    <row r="51" spans="1:53">
      <c r="A51" s="157" t="s">
        <v>148</v>
      </c>
      <c r="B51" s="148"/>
      <c r="C51" s="148"/>
      <c r="D51" s="219"/>
      <c r="E51" s="220">
        <v>0</v>
      </c>
      <c r="F51" s="221">
        <v>0</v>
      </c>
      <c r="G51" s="222">
        <v>0</v>
      </c>
      <c r="H51" s="223"/>
      <c r="I51" s="224">
        <f t="shared" si="0"/>
        <v>0</v>
      </c>
      <c r="BA51" s="1">
        <v>1</v>
      </c>
    </row>
    <row r="52" spans="1:53">
      <c r="A52" s="157" t="s">
        <v>149</v>
      </c>
      <c r="B52" s="148"/>
      <c r="C52" s="148"/>
      <c r="D52" s="219"/>
      <c r="E52" s="220">
        <v>0</v>
      </c>
      <c r="F52" s="221">
        <v>0</v>
      </c>
      <c r="G52" s="222">
        <v>0</v>
      </c>
      <c r="H52" s="223"/>
      <c r="I52" s="224">
        <f t="shared" si="0"/>
        <v>0</v>
      </c>
      <c r="BA52" s="1">
        <v>1</v>
      </c>
    </row>
    <row r="53" spans="1:53">
      <c r="A53" s="157" t="s">
        <v>150</v>
      </c>
      <c r="B53" s="148"/>
      <c r="C53" s="148"/>
      <c r="D53" s="219"/>
      <c r="E53" s="220">
        <v>0</v>
      </c>
      <c r="F53" s="221">
        <v>0</v>
      </c>
      <c r="G53" s="222">
        <v>0</v>
      </c>
      <c r="H53" s="223"/>
      <c r="I53" s="224">
        <f t="shared" si="0"/>
        <v>0</v>
      </c>
      <c r="BA53" s="1">
        <v>2</v>
      </c>
    </row>
    <row r="54" spans="1:53">
      <c r="A54" s="157" t="s">
        <v>151</v>
      </c>
      <c r="B54" s="148"/>
      <c r="C54" s="148"/>
      <c r="D54" s="219"/>
      <c r="E54" s="220">
        <v>0</v>
      </c>
      <c r="F54" s="221">
        <v>0</v>
      </c>
      <c r="G54" s="222">
        <v>0</v>
      </c>
      <c r="H54" s="223"/>
      <c r="I54" s="224">
        <f t="shared" si="0"/>
        <v>0</v>
      </c>
      <c r="BA54" s="1">
        <v>2</v>
      </c>
    </row>
    <row r="55" spans="1:53" ht="13.8" thickBot="1">
      <c r="A55" s="225"/>
      <c r="B55" s="226" t="s">
        <v>86</v>
      </c>
      <c r="C55" s="227"/>
      <c r="D55" s="228"/>
      <c r="E55" s="229"/>
      <c r="F55" s="230"/>
      <c r="G55" s="230"/>
      <c r="H55" s="328">
        <f>SUM(I47:I54)</f>
        <v>0</v>
      </c>
      <c r="I55" s="329"/>
    </row>
    <row r="57" spans="1:53">
      <c r="B57" s="14"/>
      <c r="F57" s="231"/>
      <c r="G57" s="232"/>
      <c r="H57" s="232"/>
      <c r="I57" s="46"/>
    </row>
    <row r="58" spans="1:53">
      <c r="F58" s="231"/>
      <c r="G58" s="232"/>
      <c r="H58" s="232"/>
      <c r="I58" s="46"/>
    </row>
    <row r="59" spans="1:53">
      <c r="F59" s="231"/>
      <c r="G59" s="232"/>
      <c r="H59" s="232"/>
      <c r="I59" s="46"/>
    </row>
    <row r="60" spans="1:53">
      <c r="F60" s="231"/>
      <c r="G60" s="232"/>
      <c r="H60" s="232"/>
      <c r="I60" s="46"/>
    </row>
    <row r="61" spans="1:53">
      <c r="F61" s="231"/>
      <c r="G61" s="232"/>
      <c r="H61" s="232"/>
      <c r="I61" s="46"/>
    </row>
    <row r="62" spans="1:53">
      <c r="F62" s="231"/>
      <c r="G62" s="232"/>
      <c r="H62" s="232"/>
      <c r="I62" s="46"/>
    </row>
    <row r="63" spans="1:53">
      <c r="F63" s="231"/>
      <c r="G63" s="232"/>
      <c r="H63" s="232"/>
      <c r="I63" s="46"/>
    </row>
    <row r="64" spans="1:53">
      <c r="F64" s="231"/>
      <c r="G64" s="232"/>
      <c r="H64" s="232"/>
      <c r="I64" s="46"/>
    </row>
    <row r="65" spans="6:9">
      <c r="F65" s="231"/>
      <c r="G65" s="232"/>
      <c r="H65" s="232"/>
      <c r="I65" s="46"/>
    </row>
    <row r="66" spans="6:9">
      <c r="F66" s="231"/>
      <c r="G66" s="232"/>
      <c r="H66" s="232"/>
      <c r="I66" s="46"/>
    </row>
    <row r="67" spans="6:9">
      <c r="F67" s="231"/>
      <c r="G67" s="232"/>
      <c r="H67" s="232"/>
      <c r="I67" s="46"/>
    </row>
    <row r="68" spans="6:9">
      <c r="F68" s="231"/>
      <c r="G68" s="232"/>
      <c r="H68" s="232"/>
      <c r="I68" s="46"/>
    </row>
    <row r="69" spans="6:9">
      <c r="F69" s="231"/>
      <c r="G69" s="232"/>
      <c r="H69" s="232"/>
      <c r="I69" s="46"/>
    </row>
    <row r="70" spans="6:9">
      <c r="F70" s="231"/>
      <c r="G70" s="232"/>
      <c r="H70" s="232"/>
      <c r="I70" s="46"/>
    </row>
    <row r="71" spans="6:9">
      <c r="F71" s="231"/>
      <c r="G71" s="232"/>
      <c r="H71" s="232"/>
      <c r="I71" s="46"/>
    </row>
    <row r="72" spans="6:9">
      <c r="F72" s="231"/>
      <c r="G72" s="232"/>
      <c r="H72" s="232"/>
      <c r="I72" s="46"/>
    </row>
    <row r="73" spans="6:9">
      <c r="F73" s="231"/>
      <c r="G73" s="232"/>
      <c r="H73" s="232"/>
      <c r="I73" s="46"/>
    </row>
    <row r="74" spans="6:9">
      <c r="F74" s="231"/>
      <c r="G74" s="232"/>
      <c r="H74" s="232"/>
      <c r="I74" s="46"/>
    </row>
    <row r="75" spans="6:9">
      <c r="F75" s="231"/>
      <c r="G75" s="232"/>
      <c r="H75" s="232"/>
      <c r="I75" s="46"/>
    </row>
    <row r="76" spans="6:9">
      <c r="F76" s="231"/>
      <c r="G76" s="232"/>
      <c r="H76" s="232"/>
      <c r="I76" s="46"/>
    </row>
    <row r="77" spans="6:9">
      <c r="F77" s="231"/>
      <c r="G77" s="232"/>
      <c r="H77" s="232"/>
      <c r="I77" s="46"/>
    </row>
    <row r="78" spans="6:9">
      <c r="F78" s="231"/>
      <c r="G78" s="232"/>
      <c r="H78" s="232"/>
      <c r="I78" s="46"/>
    </row>
    <row r="79" spans="6:9">
      <c r="F79" s="231"/>
      <c r="G79" s="232"/>
      <c r="H79" s="232"/>
      <c r="I79" s="46"/>
    </row>
    <row r="80" spans="6:9">
      <c r="F80" s="231"/>
      <c r="G80" s="232"/>
      <c r="H80" s="232"/>
      <c r="I80" s="46"/>
    </row>
    <row r="81" spans="6:9">
      <c r="F81" s="231"/>
      <c r="G81" s="232"/>
      <c r="H81" s="232"/>
      <c r="I81" s="46"/>
    </row>
    <row r="82" spans="6:9">
      <c r="F82" s="231"/>
      <c r="G82" s="232"/>
      <c r="H82" s="232"/>
      <c r="I82" s="46"/>
    </row>
    <row r="83" spans="6:9">
      <c r="F83" s="231"/>
      <c r="G83" s="232"/>
      <c r="H83" s="232"/>
      <c r="I83" s="46"/>
    </row>
    <row r="84" spans="6:9">
      <c r="F84" s="231"/>
      <c r="G84" s="232"/>
      <c r="H84" s="232"/>
      <c r="I84" s="46"/>
    </row>
    <row r="85" spans="6:9">
      <c r="F85" s="231"/>
      <c r="G85" s="232"/>
      <c r="H85" s="232"/>
      <c r="I85" s="46"/>
    </row>
    <row r="86" spans="6:9">
      <c r="F86" s="231"/>
      <c r="G86" s="232"/>
      <c r="H86" s="232"/>
      <c r="I86" s="46"/>
    </row>
    <row r="87" spans="6:9">
      <c r="F87" s="231"/>
      <c r="G87" s="232"/>
      <c r="H87" s="232"/>
      <c r="I87" s="46"/>
    </row>
    <row r="88" spans="6:9">
      <c r="F88" s="231"/>
      <c r="G88" s="232"/>
      <c r="H88" s="232"/>
      <c r="I88" s="46"/>
    </row>
    <row r="89" spans="6:9">
      <c r="F89" s="231"/>
      <c r="G89" s="232"/>
      <c r="H89" s="232"/>
      <c r="I89" s="46"/>
    </row>
    <row r="90" spans="6:9">
      <c r="F90" s="231"/>
      <c r="G90" s="232"/>
      <c r="H90" s="232"/>
      <c r="I90" s="46"/>
    </row>
    <row r="91" spans="6:9">
      <c r="F91" s="231"/>
      <c r="G91" s="232"/>
      <c r="H91" s="232"/>
      <c r="I91" s="46"/>
    </row>
    <row r="92" spans="6:9">
      <c r="F92" s="231"/>
      <c r="G92" s="232"/>
      <c r="H92" s="232"/>
      <c r="I92" s="46"/>
    </row>
    <row r="93" spans="6:9">
      <c r="F93" s="231"/>
      <c r="G93" s="232"/>
      <c r="H93" s="232"/>
      <c r="I93" s="46"/>
    </row>
    <row r="94" spans="6:9">
      <c r="F94" s="231"/>
      <c r="G94" s="232"/>
      <c r="H94" s="232"/>
      <c r="I94" s="46"/>
    </row>
    <row r="95" spans="6:9">
      <c r="F95" s="231"/>
      <c r="G95" s="232"/>
      <c r="H95" s="232"/>
      <c r="I95" s="46"/>
    </row>
    <row r="96" spans="6:9">
      <c r="F96" s="231"/>
      <c r="G96" s="232"/>
      <c r="H96" s="232"/>
      <c r="I96" s="46"/>
    </row>
    <row r="97" spans="6:9">
      <c r="F97" s="231"/>
      <c r="G97" s="232"/>
      <c r="H97" s="232"/>
      <c r="I97" s="46"/>
    </row>
    <row r="98" spans="6:9">
      <c r="F98" s="231"/>
      <c r="G98" s="232"/>
      <c r="H98" s="232"/>
      <c r="I98" s="46"/>
    </row>
    <row r="99" spans="6:9">
      <c r="F99" s="231"/>
      <c r="G99" s="232"/>
      <c r="H99" s="232"/>
      <c r="I99" s="46"/>
    </row>
    <row r="100" spans="6:9">
      <c r="F100" s="231"/>
      <c r="G100" s="232"/>
      <c r="H100" s="232"/>
      <c r="I100" s="46"/>
    </row>
    <row r="101" spans="6:9">
      <c r="F101" s="231"/>
      <c r="G101" s="232"/>
      <c r="H101" s="232"/>
      <c r="I101" s="46"/>
    </row>
    <row r="102" spans="6:9">
      <c r="F102" s="231"/>
      <c r="G102" s="232"/>
      <c r="H102" s="232"/>
      <c r="I102" s="46"/>
    </row>
    <row r="103" spans="6:9">
      <c r="F103" s="231"/>
      <c r="G103" s="232"/>
      <c r="H103" s="232"/>
      <c r="I103" s="46"/>
    </row>
    <row r="104" spans="6:9">
      <c r="F104" s="231"/>
      <c r="G104" s="232"/>
      <c r="H104" s="232"/>
      <c r="I104" s="46"/>
    </row>
    <row r="105" spans="6:9">
      <c r="F105" s="231"/>
      <c r="G105" s="232"/>
      <c r="H105" s="232"/>
      <c r="I105" s="46"/>
    </row>
    <row r="106" spans="6:9">
      <c r="F106" s="231"/>
      <c r="G106" s="232"/>
      <c r="H106" s="232"/>
      <c r="I106" s="46"/>
    </row>
  </sheetData>
  <mergeCells count="4">
    <mergeCell ref="A1:B1"/>
    <mergeCell ref="A2:B2"/>
    <mergeCell ref="G2:I2"/>
    <mergeCell ref="H55:I55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codeName="List3"/>
  <dimension ref="A1:CB1116"/>
  <sheetViews>
    <sheetView showGridLines="0" showZeros="0" topLeftCell="A13" zoomScale="90" zoomScaleNormal="90" zoomScaleSheetLayoutView="100" workbookViewId="0">
      <selection activeCell="L36" sqref="L36"/>
    </sheetView>
  </sheetViews>
  <sheetFormatPr defaultColWidth="9.109375" defaultRowHeight="13.2"/>
  <cols>
    <col min="1" max="1" width="4.44140625" style="233" customWidth="1"/>
    <col min="2" max="2" width="11.5546875" style="233" customWidth="1"/>
    <col min="3" max="3" width="40.44140625" style="233" customWidth="1"/>
    <col min="4" max="4" width="5.5546875" style="233" customWidth="1"/>
    <col min="5" max="5" width="8.5546875" style="241" customWidth="1"/>
    <col min="6" max="6" width="9.88671875" style="233" customWidth="1"/>
    <col min="7" max="7" width="13.88671875" style="233" customWidth="1"/>
    <col min="8" max="8" width="11.6640625" style="233" hidden="1" customWidth="1"/>
    <col min="9" max="9" width="11.5546875" style="233" hidden="1" customWidth="1"/>
    <col min="10" max="10" width="11" style="233" hidden="1" customWidth="1"/>
    <col min="11" max="11" width="10.44140625" style="233" hidden="1" customWidth="1"/>
    <col min="12" max="12" width="75.21875" style="233" customWidth="1"/>
    <col min="13" max="13" width="45.21875" style="233" customWidth="1"/>
    <col min="14" max="16384" width="9.109375" style="233"/>
  </cols>
  <sheetData>
    <row r="1" spans="1:80" ht="15.6">
      <c r="A1" s="330" t="s">
        <v>87</v>
      </c>
      <c r="B1" s="330"/>
      <c r="C1" s="330"/>
      <c r="D1" s="330"/>
      <c r="E1" s="330"/>
      <c r="F1" s="330"/>
      <c r="G1" s="330"/>
    </row>
    <row r="2" spans="1:80" ht="14.25" customHeight="1" thickBot="1">
      <c r="B2" s="234"/>
      <c r="C2" s="235"/>
      <c r="D2" s="235"/>
      <c r="E2" s="236"/>
      <c r="F2" s="235"/>
      <c r="G2" s="235"/>
    </row>
    <row r="3" spans="1:80" ht="13.8" thickTop="1">
      <c r="A3" s="321" t="s">
        <v>3</v>
      </c>
      <c r="B3" s="322"/>
      <c r="C3" s="187" t="s">
        <v>106</v>
      </c>
      <c r="D3" s="188"/>
      <c r="E3" s="237" t="s">
        <v>88</v>
      </c>
      <c r="F3" s="238">
        <f>'SO 01 2 Rek'!H1</f>
        <v>2</v>
      </c>
      <c r="G3" s="239"/>
    </row>
    <row r="4" spans="1:80" ht="13.8" thickBot="1">
      <c r="A4" s="331" t="s">
        <v>78</v>
      </c>
      <c r="B4" s="324"/>
      <c r="C4" s="193" t="s">
        <v>108</v>
      </c>
      <c r="D4" s="194"/>
      <c r="E4" s="332" t="str">
        <f>'SO 01 2 Rek'!G2</f>
        <v>STAVBA_dle projektu V.Ř.</v>
      </c>
      <c r="F4" s="333"/>
      <c r="G4" s="334"/>
    </row>
    <row r="5" spans="1:80" ht="13.8" thickTop="1">
      <c r="A5" s="240"/>
      <c r="G5" s="242"/>
    </row>
    <row r="6" spans="1:80" ht="27" customHeight="1">
      <c r="A6" s="243" t="s">
        <v>89</v>
      </c>
      <c r="B6" s="244" t="s">
        <v>90</v>
      </c>
      <c r="C6" s="244" t="s">
        <v>91</v>
      </c>
      <c r="D6" s="244" t="s">
        <v>92</v>
      </c>
      <c r="E6" s="245" t="s">
        <v>93</v>
      </c>
      <c r="F6" s="244" t="s">
        <v>94</v>
      </c>
      <c r="G6" s="246" t="s">
        <v>95</v>
      </c>
      <c r="H6" s="247" t="s">
        <v>96</v>
      </c>
      <c r="I6" s="247" t="s">
        <v>97</v>
      </c>
      <c r="J6" s="247" t="s">
        <v>98</v>
      </c>
      <c r="K6" s="247" t="s">
        <v>99</v>
      </c>
    </row>
    <row r="7" spans="1:80">
      <c r="A7" s="248" t="s">
        <v>100</v>
      </c>
      <c r="B7" s="249" t="s">
        <v>101</v>
      </c>
      <c r="C7" s="250" t="s">
        <v>102</v>
      </c>
      <c r="D7" s="251"/>
      <c r="E7" s="252"/>
      <c r="F7" s="252"/>
      <c r="G7" s="253"/>
      <c r="H7" s="254"/>
      <c r="I7" s="255"/>
      <c r="J7" s="256"/>
      <c r="K7" s="257"/>
      <c r="O7" s="258">
        <v>1</v>
      </c>
    </row>
    <row r="8" spans="1:80">
      <c r="A8" s="259">
        <v>1</v>
      </c>
      <c r="B8" s="260" t="s">
        <v>155</v>
      </c>
      <c r="C8" s="261" t="s">
        <v>156</v>
      </c>
      <c r="D8" s="262" t="s">
        <v>157</v>
      </c>
      <c r="E8" s="263">
        <v>1.6319999999999999</v>
      </c>
      <c r="F8" s="263"/>
      <c r="G8" s="264">
        <f>E8*F8</f>
        <v>0</v>
      </c>
      <c r="H8" s="265">
        <v>0</v>
      </c>
      <c r="I8" s="266">
        <f>E8*H8</f>
        <v>0</v>
      </c>
      <c r="J8" s="265">
        <v>0</v>
      </c>
      <c r="K8" s="266">
        <f>E8*J8</f>
        <v>0</v>
      </c>
      <c r="O8" s="258">
        <v>2</v>
      </c>
      <c r="AA8" s="233">
        <v>1</v>
      </c>
      <c r="AB8" s="233">
        <v>1</v>
      </c>
      <c r="AC8" s="233">
        <v>1</v>
      </c>
      <c r="AZ8" s="233">
        <v>1</v>
      </c>
      <c r="BA8" s="233">
        <f>IF(AZ8=1,G8,0)</f>
        <v>0</v>
      </c>
      <c r="BB8" s="233">
        <f>IF(AZ8=2,G8,0)</f>
        <v>0</v>
      </c>
      <c r="BC8" s="233">
        <f>IF(AZ8=3,G8,0)</f>
        <v>0</v>
      </c>
      <c r="BD8" s="233">
        <f>IF(AZ8=4,G8,0)</f>
        <v>0</v>
      </c>
      <c r="BE8" s="233">
        <f>IF(AZ8=5,G8,0)</f>
        <v>0</v>
      </c>
      <c r="CA8" s="258">
        <v>1</v>
      </c>
      <c r="CB8" s="258">
        <v>1</v>
      </c>
    </row>
    <row r="9" spans="1:80">
      <c r="A9" s="267"/>
      <c r="B9" s="270"/>
      <c r="C9" s="335" t="s">
        <v>158</v>
      </c>
      <c r="D9" s="336"/>
      <c r="E9" s="271">
        <v>0</v>
      </c>
      <c r="F9" s="272"/>
      <c r="G9" s="273"/>
      <c r="H9" s="274"/>
      <c r="I9" s="268"/>
      <c r="J9" s="275"/>
      <c r="K9" s="268"/>
      <c r="M9" s="269" t="s">
        <v>158</v>
      </c>
      <c r="O9" s="258"/>
    </row>
    <row r="10" spans="1:80">
      <c r="A10" s="267"/>
      <c r="B10" s="270"/>
      <c r="C10" s="335" t="s">
        <v>159</v>
      </c>
      <c r="D10" s="336"/>
      <c r="E10" s="271">
        <v>1.6319999999999999</v>
      </c>
      <c r="F10" s="272"/>
      <c r="G10" s="273"/>
      <c r="H10" s="274"/>
      <c r="I10" s="268"/>
      <c r="J10" s="275"/>
      <c r="K10" s="268"/>
      <c r="M10" s="269" t="s">
        <v>159</v>
      </c>
      <c r="O10" s="258"/>
    </row>
    <row r="11" spans="1:80">
      <c r="A11" s="259">
        <v>2</v>
      </c>
      <c r="B11" s="260" t="s">
        <v>160</v>
      </c>
      <c r="C11" s="261" t="s">
        <v>161</v>
      </c>
      <c r="D11" s="262" t="s">
        <v>157</v>
      </c>
      <c r="E11" s="263">
        <v>1.6319999999999999</v>
      </c>
      <c r="F11" s="263"/>
      <c r="G11" s="264">
        <f>E11*F11</f>
        <v>0</v>
      </c>
      <c r="H11" s="265">
        <v>0</v>
      </c>
      <c r="I11" s="266">
        <f>E11*H11</f>
        <v>0</v>
      </c>
      <c r="J11" s="265">
        <v>0</v>
      </c>
      <c r="K11" s="266">
        <f>E11*J11</f>
        <v>0</v>
      </c>
      <c r="O11" s="258">
        <v>2</v>
      </c>
      <c r="AA11" s="233">
        <v>1</v>
      </c>
      <c r="AB11" s="233">
        <v>1</v>
      </c>
      <c r="AC11" s="233">
        <v>1</v>
      </c>
      <c r="AZ11" s="233">
        <v>1</v>
      </c>
      <c r="BA11" s="233">
        <f>IF(AZ11=1,G11,0)</f>
        <v>0</v>
      </c>
      <c r="BB11" s="233">
        <f>IF(AZ11=2,G11,0)</f>
        <v>0</v>
      </c>
      <c r="BC11" s="233">
        <f>IF(AZ11=3,G11,0)</f>
        <v>0</v>
      </c>
      <c r="BD11" s="233">
        <f>IF(AZ11=4,G11,0)</f>
        <v>0</v>
      </c>
      <c r="BE11" s="233">
        <f>IF(AZ11=5,G11,0)</f>
        <v>0</v>
      </c>
      <c r="CA11" s="258">
        <v>1</v>
      </c>
      <c r="CB11" s="258">
        <v>1</v>
      </c>
    </row>
    <row r="12" spans="1:80">
      <c r="A12" s="259">
        <v>3</v>
      </c>
      <c r="B12" s="260" t="s">
        <v>162</v>
      </c>
      <c r="C12" s="261" t="s">
        <v>163</v>
      </c>
      <c r="D12" s="262" t="s">
        <v>157</v>
      </c>
      <c r="E12" s="263">
        <v>1.6319999999999999</v>
      </c>
      <c r="F12" s="263"/>
      <c r="G12" s="264">
        <f>E12*F12</f>
        <v>0</v>
      </c>
      <c r="H12" s="265">
        <v>0</v>
      </c>
      <c r="I12" s="266">
        <f>E12*H12</f>
        <v>0</v>
      </c>
      <c r="J12" s="265">
        <v>0</v>
      </c>
      <c r="K12" s="266">
        <f>E12*J12</f>
        <v>0</v>
      </c>
      <c r="O12" s="258">
        <v>2</v>
      </c>
      <c r="AA12" s="233">
        <v>1</v>
      </c>
      <c r="AB12" s="233">
        <v>1</v>
      </c>
      <c r="AC12" s="233">
        <v>1</v>
      </c>
      <c r="AZ12" s="233">
        <v>1</v>
      </c>
      <c r="BA12" s="233">
        <f>IF(AZ12=1,G12,0)</f>
        <v>0</v>
      </c>
      <c r="BB12" s="233">
        <f>IF(AZ12=2,G12,0)</f>
        <v>0</v>
      </c>
      <c r="BC12" s="233">
        <f>IF(AZ12=3,G12,0)</f>
        <v>0</v>
      </c>
      <c r="BD12" s="233">
        <f>IF(AZ12=4,G12,0)</f>
        <v>0</v>
      </c>
      <c r="BE12" s="233">
        <f>IF(AZ12=5,G12,0)</f>
        <v>0</v>
      </c>
      <c r="CA12" s="258">
        <v>1</v>
      </c>
      <c r="CB12" s="258">
        <v>1</v>
      </c>
    </row>
    <row r="13" spans="1:80">
      <c r="A13" s="276"/>
      <c r="B13" s="277" t="s">
        <v>103</v>
      </c>
      <c r="C13" s="278" t="s">
        <v>154</v>
      </c>
      <c r="D13" s="279"/>
      <c r="E13" s="280"/>
      <c r="F13" s="281"/>
      <c r="G13" s="282">
        <f>SUM(G7:G12)</f>
        <v>0</v>
      </c>
      <c r="H13" s="283"/>
      <c r="I13" s="284">
        <f>SUM(I7:I12)</f>
        <v>0</v>
      </c>
      <c r="J13" s="283"/>
      <c r="K13" s="284">
        <f>SUM(K7:K12)</f>
        <v>0</v>
      </c>
      <c r="O13" s="258">
        <v>4</v>
      </c>
      <c r="BA13" s="285">
        <f>SUM(BA7:BA12)</f>
        <v>0</v>
      </c>
      <c r="BB13" s="285">
        <f>SUM(BB7:BB12)</f>
        <v>0</v>
      </c>
      <c r="BC13" s="285">
        <f>SUM(BC7:BC12)</f>
        <v>0</v>
      </c>
      <c r="BD13" s="285">
        <f>SUM(BD7:BD12)</f>
        <v>0</v>
      </c>
      <c r="BE13" s="285">
        <f>SUM(BE7:BE12)</f>
        <v>0</v>
      </c>
    </row>
    <row r="14" spans="1:80">
      <c r="A14" s="248" t="s">
        <v>100</v>
      </c>
      <c r="B14" s="249" t="s">
        <v>164</v>
      </c>
      <c r="C14" s="250" t="s">
        <v>165</v>
      </c>
      <c r="D14" s="251"/>
      <c r="E14" s="252"/>
      <c r="F14" s="252"/>
      <c r="G14" s="253"/>
      <c r="H14" s="254"/>
      <c r="I14" s="255"/>
      <c r="J14" s="256"/>
      <c r="K14" s="257"/>
      <c r="O14" s="258">
        <v>1</v>
      </c>
    </row>
    <row r="15" spans="1:80">
      <c r="A15" s="259">
        <v>4</v>
      </c>
      <c r="B15" s="260" t="s">
        <v>167</v>
      </c>
      <c r="C15" s="261" t="s">
        <v>168</v>
      </c>
      <c r="D15" s="262" t="s">
        <v>157</v>
      </c>
      <c r="E15" s="263">
        <v>1.6319999999999999</v>
      </c>
      <c r="F15" s="263"/>
      <c r="G15" s="264">
        <f>E15*F15</f>
        <v>0</v>
      </c>
      <c r="H15" s="265">
        <v>1.63</v>
      </c>
      <c r="I15" s="266">
        <f>E15*H15</f>
        <v>2.6601599999999999</v>
      </c>
      <c r="J15" s="265">
        <v>0</v>
      </c>
      <c r="K15" s="266">
        <f>E15*J15</f>
        <v>0</v>
      </c>
      <c r="O15" s="258">
        <v>2</v>
      </c>
      <c r="AA15" s="233">
        <v>1</v>
      </c>
      <c r="AB15" s="233">
        <v>1</v>
      </c>
      <c r="AC15" s="233">
        <v>1</v>
      </c>
      <c r="AZ15" s="233">
        <v>1</v>
      </c>
      <c r="BA15" s="233">
        <f>IF(AZ15=1,G15,0)</f>
        <v>0</v>
      </c>
      <c r="BB15" s="233">
        <f>IF(AZ15=2,G15,0)</f>
        <v>0</v>
      </c>
      <c r="BC15" s="233">
        <f>IF(AZ15=3,G15,0)</f>
        <v>0</v>
      </c>
      <c r="BD15" s="233">
        <f>IF(AZ15=4,G15,0)</f>
        <v>0</v>
      </c>
      <c r="BE15" s="233">
        <f>IF(AZ15=5,G15,0)</f>
        <v>0</v>
      </c>
      <c r="CA15" s="258">
        <v>1</v>
      </c>
      <c r="CB15" s="258">
        <v>1</v>
      </c>
    </row>
    <row r="16" spans="1:80">
      <c r="A16" s="267"/>
      <c r="B16" s="270"/>
      <c r="C16" s="335" t="s">
        <v>158</v>
      </c>
      <c r="D16" s="336"/>
      <c r="E16" s="271">
        <v>0</v>
      </c>
      <c r="F16" s="272"/>
      <c r="G16" s="273"/>
      <c r="H16" s="274"/>
      <c r="I16" s="268"/>
      <c r="J16" s="275"/>
      <c r="K16" s="268"/>
      <c r="M16" s="269" t="s">
        <v>158</v>
      </c>
      <c r="O16" s="258"/>
    </row>
    <row r="17" spans="1:80">
      <c r="A17" s="267"/>
      <c r="B17" s="270"/>
      <c r="C17" s="335" t="s">
        <v>169</v>
      </c>
      <c r="D17" s="336"/>
      <c r="E17" s="271">
        <v>1.6319999999999999</v>
      </c>
      <c r="F17" s="272"/>
      <c r="G17" s="273"/>
      <c r="H17" s="274"/>
      <c r="I17" s="268"/>
      <c r="J17" s="275"/>
      <c r="K17" s="268"/>
      <c r="M17" s="269" t="s">
        <v>169</v>
      </c>
      <c r="O17" s="258"/>
    </row>
    <row r="18" spans="1:80">
      <c r="A18" s="259">
        <v>5</v>
      </c>
      <c r="B18" s="260" t="s">
        <v>170</v>
      </c>
      <c r="C18" s="261" t="s">
        <v>171</v>
      </c>
      <c r="D18" s="262" t="s">
        <v>172</v>
      </c>
      <c r="E18" s="263">
        <v>88.14</v>
      </c>
      <c r="F18" s="263"/>
      <c r="G18" s="264">
        <f>E18*F18</f>
        <v>0</v>
      </c>
      <c r="H18" s="265">
        <v>0</v>
      </c>
      <c r="I18" s="266">
        <f>E18*H18</f>
        <v>0</v>
      </c>
      <c r="J18" s="265">
        <v>0</v>
      </c>
      <c r="K18" s="266">
        <f>E18*J18</f>
        <v>0</v>
      </c>
      <c r="O18" s="258">
        <v>2</v>
      </c>
      <c r="AA18" s="233">
        <v>1</v>
      </c>
      <c r="AB18" s="233">
        <v>1</v>
      </c>
      <c r="AC18" s="233">
        <v>1</v>
      </c>
      <c r="AZ18" s="233">
        <v>1</v>
      </c>
      <c r="BA18" s="233">
        <f>IF(AZ18=1,G18,0)</f>
        <v>0</v>
      </c>
      <c r="BB18" s="233">
        <f>IF(AZ18=2,G18,0)</f>
        <v>0</v>
      </c>
      <c r="BC18" s="233">
        <f>IF(AZ18=3,G18,0)</f>
        <v>0</v>
      </c>
      <c r="BD18" s="233">
        <f>IF(AZ18=4,G18,0)</f>
        <v>0</v>
      </c>
      <c r="BE18" s="233">
        <f>IF(AZ18=5,G18,0)</f>
        <v>0</v>
      </c>
      <c r="CA18" s="258">
        <v>1</v>
      </c>
      <c r="CB18" s="258">
        <v>1</v>
      </c>
    </row>
    <row r="19" spans="1:80">
      <c r="A19" s="267"/>
      <c r="B19" s="270"/>
      <c r="C19" s="335" t="s">
        <v>173</v>
      </c>
      <c r="D19" s="336"/>
      <c r="E19" s="271">
        <v>80.64</v>
      </c>
      <c r="F19" s="272"/>
      <c r="G19" s="273"/>
      <c r="H19" s="274"/>
      <c r="I19" s="268"/>
      <c r="J19" s="275"/>
      <c r="K19" s="268"/>
      <c r="M19" s="269" t="s">
        <v>173</v>
      </c>
      <c r="O19" s="258"/>
    </row>
    <row r="20" spans="1:80">
      <c r="A20" s="267"/>
      <c r="B20" s="270"/>
      <c r="C20" s="335" t="s">
        <v>174</v>
      </c>
      <c r="D20" s="336"/>
      <c r="E20" s="271">
        <v>7.5</v>
      </c>
      <c r="F20" s="272"/>
      <c r="G20" s="273"/>
      <c r="H20" s="274"/>
      <c r="I20" s="268"/>
      <c r="J20" s="275"/>
      <c r="K20" s="268"/>
      <c r="M20" s="269" t="s">
        <v>174</v>
      </c>
      <c r="O20" s="258"/>
    </row>
    <row r="21" spans="1:80">
      <c r="A21" s="259">
        <v>6</v>
      </c>
      <c r="B21" s="260" t="s">
        <v>175</v>
      </c>
      <c r="C21" s="261" t="s">
        <v>176</v>
      </c>
      <c r="D21" s="262" t="s">
        <v>157</v>
      </c>
      <c r="E21" s="263">
        <v>0.49869999999999998</v>
      </c>
      <c r="F21" s="263"/>
      <c r="G21" s="264">
        <f>E21*F21</f>
        <v>0</v>
      </c>
      <c r="H21" s="265">
        <v>2.1</v>
      </c>
      <c r="I21" s="266">
        <f>E21*H21</f>
        <v>1.0472699999999999</v>
      </c>
      <c r="J21" s="265">
        <v>0</v>
      </c>
      <c r="K21" s="266">
        <f>E21*J21</f>
        <v>0</v>
      </c>
      <c r="O21" s="258">
        <v>2</v>
      </c>
      <c r="AA21" s="233">
        <v>1</v>
      </c>
      <c r="AB21" s="233">
        <v>1</v>
      </c>
      <c r="AC21" s="233">
        <v>1</v>
      </c>
      <c r="AZ21" s="233">
        <v>1</v>
      </c>
      <c r="BA21" s="233">
        <f>IF(AZ21=1,G21,0)</f>
        <v>0</v>
      </c>
      <c r="BB21" s="233">
        <f>IF(AZ21=2,G21,0)</f>
        <v>0</v>
      </c>
      <c r="BC21" s="233">
        <f>IF(AZ21=3,G21,0)</f>
        <v>0</v>
      </c>
      <c r="BD21" s="233">
        <f>IF(AZ21=4,G21,0)</f>
        <v>0</v>
      </c>
      <c r="BE21" s="233">
        <f>IF(AZ21=5,G21,0)</f>
        <v>0</v>
      </c>
      <c r="CA21" s="258">
        <v>1</v>
      </c>
      <c r="CB21" s="258">
        <v>1</v>
      </c>
    </row>
    <row r="22" spans="1:80">
      <c r="A22" s="267"/>
      <c r="B22" s="270"/>
      <c r="C22" s="335" t="s">
        <v>177</v>
      </c>
      <c r="D22" s="336"/>
      <c r="E22" s="271">
        <v>0</v>
      </c>
      <c r="F22" s="272"/>
      <c r="G22" s="273"/>
      <c r="H22" s="274"/>
      <c r="I22" s="268"/>
      <c r="J22" s="275"/>
      <c r="K22" s="268"/>
      <c r="M22" s="269" t="s">
        <v>177</v>
      </c>
      <c r="O22" s="258"/>
    </row>
    <row r="23" spans="1:80">
      <c r="A23" s="267"/>
      <c r="B23" s="270"/>
      <c r="C23" s="335" t="s">
        <v>178</v>
      </c>
      <c r="D23" s="336"/>
      <c r="E23" s="271">
        <v>0.49869999999999998</v>
      </c>
      <c r="F23" s="272"/>
      <c r="G23" s="273"/>
      <c r="H23" s="274"/>
      <c r="I23" s="268"/>
      <c r="J23" s="275"/>
      <c r="K23" s="268"/>
      <c r="M23" s="269" t="s">
        <v>178</v>
      </c>
      <c r="O23" s="258"/>
    </row>
    <row r="24" spans="1:80">
      <c r="A24" s="259" t="s">
        <v>2109</v>
      </c>
      <c r="B24" s="260" t="s">
        <v>2113</v>
      </c>
      <c r="C24" s="261" t="s">
        <v>2095</v>
      </c>
      <c r="D24" s="262" t="s">
        <v>157</v>
      </c>
      <c r="E24" s="263">
        <v>25.9331</v>
      </c>
      <c r="F24" s="263">
        <v>0</v>
      </c>
      <c r="G24" s="264">
        <f>E24*F24</f>
        <v>0</v>
      </c>
      <c r="H24" s="274"/>
      <c r="I24" s="268"/>
      <c r="J24" s="275"/>
      <c r="K24" s="268"/>
      <c r="M24" s="269"/>
      <c r="O24" s="258"/>
    </row>
    <row r="25" spans="1:80">
      <c r="A25" s="267"/>
      <c r="B25" s="270"/>
      <c r="C25" s="335" t="s">
        <v>2096</v>
      </c>
      <c r="D25" s="336"/>
      <c r="E25" s="271">
        <v>0</v>
      </c>
      <c r="F25" s="272"/>
      <c r="G25" s="273"/>
      <c r="H25" s="274"/>
      <c r="I25" s="268"/>
      <c r="J25" s="275"/>
      <c r="K25" s="268"/>
      <c r="M25" s="269"/>
      <c r="O25" s="258"/>
    </row>
    <row r="26" spans="1:80">
      <c r="A26" s="267"/>
      <c r="B26" s="270"/>
      <c r="C26" s="335" t="s">
        <v>2097</v>
      </c>
      <c r="D26" s="336"/>
      <c r="E26" s="271">
        <v>12.78</v>
      </c>
      <c r="F26" s="272"/>
      <c r="G26" s="273"/>
      <c r="H26" s="274"/>
      <c r="I26" s="268"/>
      <c r="J26" s="275"/>
      <c r="K26" s="268"/>
      <c r="M26" s="269"/>
      <c r="O26" s="258"/>
    </row>
    <row r="27" spans="1:80">
      <c r="A27" s="267"/>
      <c r="B27" s="270"/>
      <c r="C27" s="335" t="s">
        <v>2098</v>
      </c>
      <c r="D27" s="336"/>
      <c r="E27" s="271">
        <v>1.125</v>
      </c>
      <c r="F27" s="272"/>
      <c r="G27" s="273"/>
      <c r="H27" s="274"/>
      <c r="I27" s="268"/>
      <c r="J27" s="275"/>
      <c r="K27" s="268"/>
      <c r="M27" s="269"/>
      <c r="O27" s="258"/>
    </row>
    <row r="28" spans="1:80">
      <c r="A28" s="267"/>
      <c r="B28" s="270"/>
      <c r="C28" s="335" t="s">
        <v>2099</v>
      </c>
      <c r="D28" s="336"/>
      <c r="E28" s="271">
        <v>0.1148</v>
      </c>
      <c r="F28" s="272"/>
      <c r="G28" s="273"/>
      <c r="H28" s="274"/>
      <c r="I28" s="268"/>
      <c r="J28" s="275"/>
      <c r="K28" s="268"/>
      <c r="M28" s="269"/>
      <c r="O28" s="258"/>
    </row>
    <row r="29" spans="1:80">
      <c r="A29" s="267"/>
      <c r="B29" s="270"/>
      <c r="C29" s="335" t="s">
        <v>2100</v>
      </c>
      <c r="D29" s="336"/>
      <c r="E29" s="271">
        <v>12.096</v>
      </c>
      <c r="F29" s="272"/>
      <c r="G29" s="273"/>
      <c r="H29" s="274"/>
      <c r="I29" s="268"/>
      <c r="J29" s="275"/>
      <c r="K29" s="268"/>
      <c r="M29" s="269"/>
      <c r="O29" s="258"/>
    </row>
    <row r="30" spans="1:80">
      <c r="A30" s="267"/>
      <c r="B30" s="270"/>
      <c r="C30" s="335" t="s">
        <v>2101</v>
      </c>
      <c r="D30" s="336"/>
      <c r="E30" s="271">
        <v>0.15859999999999999</v>
      </c>
      <c r="F30" s="272"/>
      <c r="G30" s="273"/>
      <c r="H30" s="274"/>
      <c r="I30" s="268"/>
      <c r="J30" s="275"/>
      <c r="K30" s="268"/>
      <c r="M30" s="269"/>
      <c r="O30" s="258"/>
    </row>
    <row r="31" spans="1:80">
      <c r="A31" s="267"/>
      <c r="B31" s="270"/>
      <c r="C31" s="335" t="s">
        <v>2102</v>
      </c>
      <c r="D31" s="336"/>
      <c r="E31" s="271">
        <v>-0.3412</v>
      </c>
      <c r="F31" s="272"/>
      <c r="G31" s="273"/>
      <c r="H31" s="274"/>
      <c r="I31" s="268"/>
      <c r="J31" s="275"/>
      <c r="K31" s="268"/>
      <c r="M31" s="269"/>
      <c r="O31" s="258"/>
    </row>
    <row r="32" spans="1:80">
      <c r="A32" s="259" t="s">
        <v>2110</v>
      </c>
      <c r="B32" s="260" t="s">
        <v>1505</v>
      </c>
      <c r="C32" s="261" t="s">
        <v>1506</v>
      </c>
      <c r="D32" s="262" t="s">
        <v>172</v>
      </c>
      <c r="E32" s="263">
        <v>0</v>
      </c>
      <c r="F32" s="263">
        <v>0</v>
      </c>
      <c r="G32" s="264">
        <f>E32*F32</f>
        <v>0</v>
      </c>
      <c r="H32" s="274"/>
      <c r="I32" s="268"/>
      <c r="J32" s="275"/>
      <c r="K32" s="268"/>
      <c r="M32" s="269"/>
      <c r="O32" s="258"/>
    </row>
    <row r="33" spans="1:80">
      <c r="A33" s="267"/>
      <c r="B33" s="270"/>
      <c r="C33" s="335" t="s">
        <v>2115</v>
      </c>
      <c r="D33" s="336"/>
      <c r="E33" s="271">
        <v>0</v>
      </c>
      <c r="F33" s="272"/>
      <c r="G33" s="273"/>
      <c r="H33" s="274"/>
      <c r="I33" s="268"/>
      <c r="J33" s="275"/>
      <c r="K33" s="268"/>
      <c r="M33" s="269"/>
      <c r="O33" s="258"/>
    </row>
    <row r="34" spans="1:80">
      <c r="A34" s="267"/>
      <c r="B34" s="270"/>
      <c r="C34" s="335" t="s">
        <v>2103</v>
      </c>
      <c r="D34" s="336"/>
      <c r="E34" s="271">
        <v>0</v>
      </c>
      <c r="F34" s="272"/>
      <c r="G34" s="273"/>
      <c r="H34" s="274"/>
      <c r="I34" s="268"/>
      <c r="J34" s="275"/>
      <c r="K34" s="268"/>
      <c r="M34" s="269"/>
      <c r="O34" s="258"/>
    </row>
    <row r="35" spans="1:80">
      <c r="A35" s="259" t="s">
        <v>2111</v>
      </c>
      <c r="B35" s="260" t="s">
        <v>1509</v>
      </c>
      <c r="C35" s="261" t="s">
        <v>1510</v>
      </c>
      <c r="D35" s="262" t="s">
        <v>172</v>
      </c>
      <c r="E35" s="263">
        <v>0</v>
      </c>
      <c r="F35" s="263">
        <v>0</v>
      </c>
      <c r="G35" s="264">
        <f>E35*F35</f>
        <v>0</v>
      </c>
      <c r="H35" s="274"/>
      <c r="I35" s="268"/>
      <c r="J35" s="275"/>
      <c r="K35" s="268"/>
      <c r="M35" s="269"/>
      <c r="O35" s="258"/>
    </row>
    <row r="36" spans="1:80">
      <c r="A36" s="267"/>
      <c r="B36" s="270"/>
      <c r="C36" s="335" t="s">
        <v>2115</v>
      </c>
      <c r="D36" s="336"/>
      <c r="E36" s="271">
        <v>0</v>
      </c>
      <c r="F36" s="272"/>
      <c r="G36" s="273"/>
      <c r="H36" s="274"/>
      <c r="I36" s="268"/>
      <c r="J36" s="275"/>
      <c r="K36" s="268"/>
      <c r="M36" s="269"/>
      <c r="O36" s="258"/>
    </row>
    <row r="37" spans="1:80">
      <c r="A37" s="267"/>
      <c r="B37" s="270"/>
      <c r="C37" s="335" t="s">
        <v>2103</v>
      </c>
      <c r="D37" s="336"/>
      <c r="E37" s="271">
        <v>0</v>
      </c>
      <c r="F37" s="272"/>
      <c r="G37" s="273"/>
      <c r="H37" s="274"/>
      <c r="I37" s="268"/>
      <c r="J37" s="275"/>
      <c r="K37" s="268"/>
      <c r="M37" s="269"/>
      <c r="O37" s="258"/>
    </row>
    <row r="38" spans="1:80">
      <c r="A38" s="259" t="s">
        <v>2112</v>
      </c>
      <c r="B38" s="260" t="s">
        <v>2114</v>
      </c>
      <c r="C38" s="261" t="s">
        <v>2104</v>
      </c>
      <c r="D38" s="262" t="s">
        <v>229</v>
      </c>
      <c r="E38" s="263">
        <v>13</v>
      </c>
      <c r="F38" s="263">
        <v>0</v>
      </c>
      <c r="G38" s="264">
        <f>E38*F38</f>
        <v>0</v>
      </c>
      <c r="H38" s="274"/>
      <c r="I38" s="268"/>
      <c r="J38" s="275"/>
      <c r="K38" s="268"/>
      <c r="M38" s="269"/>
      <c r="O38" s="258"/>
    </row>
    <row r="39" spans="1:80">
      <c r="A39" s="267"/>
      <c r="B39" s="270"/>
      <c r="C39" s="335" t="s">
        <v>2105</v>
      </c>
      <c r="D39" s="336"/>
      <c r="E39" s="271">
        <v>6</v>
      </c>
      <c r="F39" s="272"/>
      <c r="G39" s="273"/>
      <c r="H39" s="274"/>
      <c r="I39" s="268"/>
      <c r="J39" s="275"/>
      <c r="K39" s="268"/>
      <c r="M39" s="269"/>
      <c r="O39" s="258"/>
    </row>
    <row r="40" spans="1:80">
      <c r="A40" s="267"/>
      <c r="B40" s="270"/>
      <c r="C40" s="335" t="s">
        <v>2106</v>
      </c>
      <c r="D40" s="336"/>
      <c r="E40" s="271">
        <v>3</v>
      </c>
      <c r="F40" s="272"/>
      <c r="G40" s="273"/>
      <c r="H40" s="274"/>
      <c r="I40" s="268"/>
      <c r="J40" s="275"/>
      <c r="K40" s="268"/>
      <c r="M40" s="269"/>
      <c r="O40" s="258"/>
    </row>
    <row r="41" spans="1:80">
      <c r="A41" s="267"/>
      <c r="B41" s="270"/>
      <c r="C41" s="335" t="s">
        <v>2107</v>
      </c>
      <c r="D41" s="336"/>
      <c r="E41" s="271">
        <v>2</v>
      </c>
      <c r="F41" s="272"/>
      <c r="G41" s="273"/>
      <c r="H41" s="274"/>
      <c r="I41" s="268"/>
      <c r="J41" s="275"/>
      <c r="K41" s="268"/>
      <c r="M41" s="269"/>
      <c r="O41" s="258"/>
    </row>
    <row r="42" spans="1:80">
      <c r="A42" s="267"/>
      <c r="B42" s="270"/>
      <c r="C42" s="335" t="s">
        <v>2108</v>
      </c>
      <c r="D42" s="336"/>
      <c r="E42" s="271">
        <v>2</v>
      </c>
      <c r="F42" s="272"/>
      <c r="G42" s="273"/>
      <c r="H42" s="274"/>
      <c r="I42" s="268"/>
      <c r="J42" s="275"/>
      <c r="K42" s="268"/>
      <c r="M42" s="269"/>
      <c r="O42" s="258"/>
    </row>
    <row r="43" spans="1:80" ht="20.399999999999999">
      <c r="A43" s="259">
        <v>7</v>
      </c>
      <c r="B43" s="260" t="s">
        <v>179</v>
      </c>
      <c r="C43" s="261" t="s">
        <v>180</v>
      </c>
      <c r="D43" s="262" t="s">
        <v>181</v>
      </c>
      <c r="E43" s="263">
        <v>1.0795999999999999</v>
      </c>
      <c r="F43" s="263"/>
      <c r="G43" s="264">
        <f>E43*F43</f>
        <v>0</v>
      </c>
      <c r="H43" s="265">
        <v>1.05474</v>
      </c>
      <c r="I43" s="266">
        <f>E43*H43</f>
        <v>1.1386973039999999</v>
      </c>
      <c r="J43" s="265">
        <v>0</v>
      </c>
      <c r="K43" s="266">
        <f>E43*J43</f>
        <v>0</v>
      </c>
      <c r="O43" s="258">
        <v>2</v>
      </c>
      <c r="AA43" s="233">
        <v>1</v>
      </c>
      <c r="AB43" s="233">
        <v>1</v>
      </c>
      <c r="AC43" s="233">
        <v>1</v>
      </c>
      <c r="AZ43" s="233">
        <v>1</v>
      </c>
      <c r="BA43" s="233">
        <f>IF(AZ43=1,G43,0)</f>
        <v>0</v>
      </c>
      <c r="BB43" s="233">
        <f>IF(AZ43=2,G43,0)</f>
        <v>0</v>
      </c>
      <c r="BC43" s="233">
        <f>IF(AZ43=3,G43,0)</f>
        <v>0</v>
      </c>
      <c r="BD43" s="233">
        <f>IF(AZ43=4,G43,0)</f>
        <v>0</v>
      </c>
      <c r="BE43" s="233">
        <f>IF(AZ43=5,G43,0)</f>
        <v>0</v>
      </c>
      <c r="CA43" s="258">
        <v>1</v>
      </c>
      <c r="CB43" s="258">
        <v>1</v>
      </c>
    </row>
    <row r="44" spans="1:80">
      <c r="A44" s="267"/>
      <c r="B44" s="270"/>
      <c r="C44" s="335" t="s">
        <v>182</v>
      </c>
      <c r="D44" s="336"/>
      <c r="E44" s="271">
        <v>0.93879999999999997</v>
      </c>
      <c r="F44" s="272"/>
      <c r="G44" s="273"/>
      <c r="H44" s="274"/>
      <c r="I44" s="268"/>
      <c r="J44" s="275"/>
      <c r="K44" s="268"/>
      <c r="M44" s="269" t="s">
        <v>182</v>
      </c>
      <c r="O44" s="258"/>
    </row>
    <row r="45" spans="1:80">
      <c r="A45" s="267"/>
      <c r="B45" s="270"/>
      <c r="C45" s="335" t="s">
        <v>183</v>
      </c>
      <c r="D45" s="336"/>
      <c r="E45" s="271">
        <v>0.14080000000000001</v>
      </c>
      <c r="F45" s="272"/>
      <c r="G45" s="273"/>
      <c r="H45" s="274"/>
      <c r="I45" s="268"/>
      <c r="J45" s="275"/>
      <c r="K45" s="268"/>
      <c r="M45" s="269" t="s">
        <v>183</v>
      </c>
      <c r="O45" s="258"/>
    </row>
    <row r="46" spans="1:80">
      <c r="A46" s="259">
        <v>8</v>
      </c>
      <c r="B46" s="260" t="s">
        <v>184</v>
      </c>
      <c r="C46" s="261" t="s">
        <v>185</v>
      </c>
      <c r="D46" s="262" t="s">
        <v>157</v>
      </c>
      <c r="E46" s="263">
        <v>0.99750000000000005</v>
      </c>
      <c r="F46" s="263"/>
      <c r="G46" s="264">
        <f>E46*F46</f>
        <v>0</v>
      </c>
      <c r="H46" s="265">
        <v>2.5249999999999999</v>
      </c>
      <c r="I46" s="266">
        <f>E46*H46</f>
        <v>2.5186875</v>
      </c>
      <c r="J46" s="265">
        <v>0</v>
      </c>
      <c r="K46" s="266">
        <f>E46*J46</f>
        <v>0</v>
      </c>
      <c r="O46" s="258">
        <v>2</v>
      </c>
      <c r="AA46" s="233">
        <v>1</v>
      </c>
      <c r="AB46" s="233">
        <v>1</v>
      </c>
      <c r="AC46" s="233">
        <v>1</v>
      </c>
      <c r="AZ46" s="233">
        <v>1</v>
      </c>
      <c r="BA46" s="233">
        <f>IF(AZ46=1,G46,0)</f>
        <v>0</v>
      </c>
      <c r="BB46" s="233">
        <f>IF(AZ46=2,G46,0)</f>
        <v>0</v>
      </c>
      <c r="BC46" s="233">
        <f>IF(AZ46=3,G46,0)</f>
        <v>0</v>
      </c>
      <c r="BD46" s="233">
        <f>IF(AZ46=4,G46,0)</f>
        <v>0</v>
      </c>
      <c r="BE46" s="233">
        <f>IF(AZ46=5,G46,0)</f>
        <v>0</v>
      </c>
      <c r="CA46" s="258">
        <v>1</v>
      </c>
      <c r="CB46" s="258">
        <v>1</v>
      </c>
    </row>
    <row r="47" spans="1:80">
      <c r="A47" s="267"/>
      <c r="B47" s="270"/>
      <c r="C47" s="335" t="s">
        <v>186</v>
      </c>
      <c r="D47" s="336"/>
      <c r="E47" s="271">
        <v>0</v>
      </c>
      <c r="F47" s="272"/>
      <c r="G47" s="273"/>
      <c r="H47" s="274"/>
      <c r="I47" s="268"/>
      <c r="J47" s="275"/>
      <c r="K47" s="268"/>
      <c r="M47" s="269" t="s">
        <v>186</v>
      </c>
      <c r="O47" s="258"/>
    </row>
    <row r="48" spans="1:80">
      <c r="A48" s="267"/>
      <c r="B48" s="270"/>
      <c r="C48" s="335" t="s">
        <v>187</v>
      </c>
      <c r="D48" s="336"/>
      <c r="E48" s="271">
        <v>0.99750000000000005</v>
      </c>
      <c r="F48" s="272"/>
      <c r="G48" s="273"/>
      <c r="H48" s="274"/>
      <c r="I48" s="268"/>
      <c r="J48" s="275"/>
      <c r="K48" s="268"/>
      <c r="M48" s="269" t="s">
        <v>187</v>
      </c>
      <c r="O48" s="258"/>
    </row>
    <row r="49" spans="1:80">
      <c r="A49" s="259">
        <v>9</v>
      </c>
      <c r="B49" s="260" t="s">
        <v>188</v>
      </c>
      <c r="C49" s="261" t="s">
        <v>189</v>
      </c>
      <c r="D49" s="262" t="s">
        <v>172</v>
      </c>
      <c r="E49" s="263">
        <v>4.2750000000000004</v>
      </c>
      <c r="F49" s="263"/>
      <c r="G49" s="264">
        <f>E49*F49</f>
        <v>0</v>
      </c>
      <c r="H49" s="265">
        <v>3.916E-2</v>
      </c>
      <c r="I49" s="266">
        <f>E49*H49</f>
        <v>0.167409</v>
      </c>
      <c r="J49" s="265">
        <v>0</v>
      </c>
      <c r="K49" s="266">
        <f>E49*J49</f>
        <v>0</v>
      </c>
      <c r="O49" s="258">
        <v>2</v>
      </c>
      <c r="AA49" s="233">
        <v>1</v>
      </c>
      <c r="AB49" s="233">
        <v>1</v>
      </c>
      <c r="AC49" s="233">
        <v>1</v>
      </c>
      <c r="AZ49" s="233">
        <v>1</v>
      </c>
      <c r="BA49" s="233">
        <f>IF(AZ49=1,G49,0)</f>
        <v>0</v>
      </c>
      <c r="BB49" s="233">
        <f>IF(AZ49=2,G49,0)</f>
        <v>0</v>
      </c>
      <c r="BC49" s="233">
        <f>IF(AZ49=3,G49,0)</f>
        <v>0</v>
      </c>
      <c r="BD49" s="233">
        <f>IF(AZ49=4,G49,0)</f>
        <v>0</v>
      </c>
      <c r="BE49" s="233">
        <f>IF(AZ49=5,G49,0)</f>
        <v>0</v>
      </c>
      <c r="CA49" s="258">
        <v>1</v>
      </c>
      <c r="CB49" s="258">
        <v>1</v>
      </c>
    </row>
    <row r="50" spans="1:80">
      <c r="A50" s="267"/>
      <c r="B50" s="270"/>
      <c r="C50" s="335" t="s">
        <v>190</v>
      </c>
      <c r="D50" s="336"/>
      <c r="E50" s="271">
        <v>0</v>
      </c>
      <c r="F50" s="272"/>
      <c r="G50" s="273"/>
      <c r="H50" s="274"/>
      <c r="I50" s="268"/>
      <c r="J50" s="275"/>
      <c r="K50" s="268"/>
      <c r="M50" s="269" t="s">
        <v>190</v>
      </c>
      <c r="O50" s="258"/>
    </row>
    <row r="51" spans="1:80">
      <c r="A51" s="267"/>
      <c r="B51" s="270"/>
      <c r="C51" s="335" t="s">
        <v>191</v>
      </c>
      <c r="D51" s="336"/>
      <c r="E51" s="271">
        <v>4.2750000000000004</v>
      </c>
      <c r="F51" s="272"/>
      <c r="G51" s="273"/>
      <c r="H51" s="274"/>
      <c r="I51" s="268"/>
      <c r="J51" s="275"/>
      <c r="K51" s="268"/>
      <c r="M51" s="269" t="s">
        <v>191</v>
      </c>
      <c r="O51" s="258"/>
    </row>
    <row r="52" spans="1:80">
      <c r="A52" s="259">
        <v>10</v>
      </c>
      <c r="B52" s="260" t="s">
        <v>192</v>
      </c>
      <c r="C52" s="261" t="s">
        <v>193</v>
      </c>
      <c r="D52" s="262" t="s">
        <v>172</v>
      </c>
      <c r="E52" s="263">
        <v>4.2750000000000004</v>
      </c>
      <c r="F52" s="263"/>
      <c r="G52" s="264">
        <f>E52*F52</f>
        <v>0</v>
      </c>
      <c r="H52" s="265">
        <v>0</v>
      </c>
      <c r="I52" s="266">
        <f>E52*H52</f>
        <v>0</v>
      </c>
      <c r="J52" s="265">
        <v>0</v>
      </c>
      <c r="K52" s="266">
        <f>E52*J52</f>
        <v>0</v>
      </c>
      <c r="O52" s="258">
        <v>2</v>
      </c>
      <c r="AA52" s="233">
        <v>1</v>
      </c>
      <c r="AB52" s="233">
        <v>1</v>
      </c>
      <c r="AC52" s="233">
        <v>1</v>
      </c>
      <c r="AZ52" s="233">
        <v>1</v>
      </c>
      <c r="BA52" s="233">
        <f>IF(AZ52=1,G52,0)</f>
        <v>0</v>
      </c>
      <c r="BB52" s="233">
        <f>IF(AZ52=2,G52,0)</f>
        <v>0</v>
      </c>
      <c r="BC52" s="233">
        <f>IF(AZ52=3,G52,0)</f>
        <v>0</v>
      </c>
      <c r="BD52" s="233">
        <f>IF(AZ52=4,G52,0)</f>
        <v>0</v>
      </c>
      <c r="BE52" s="233">
        <f>IF(AZ52=5,G52,0)</f>
        <v>0</v>
      </c>
      <c r="CA52" s="258">
        <v>1</v>
      </c>
      <c r="CB52" s="258">
        <v>1</v>
      </c>
    </row>
    <row r="53" spans="1:80">
      <c r="A53" s="259">
        <v>11</v>
      </c>
      <c r="B53" s="260" t="s">
        <v>194</v>
      </c>
      <c r="C53" s="261" t="s">
        <v>195</v>
      </c>
      <c r="D53" s="262" t="s">
        <v>172</v>
      </c>
      <c r="E53" s="263">
        <v>37.44</v>
      </c>
      <c r="F53" s="263"/>
      <c r="G53" s="264">
        <f>E53*F53</f>
        <v>0</v>
      </c>
      <c r="H53" s="265">
        <v>3.0000000000000001E-5</v>
      </c>
      <c r="I53" s="266">
        <f>E53*H53</f>
        <v>1.1232E-3</v>
      </c>
      <c r="J53" s="265">
        <v>0</v>
      </c>
      <c r="K53" s="266">
        <f>E53*J53</f>
        <v>0</v>
      </c>
      <c r="O53" s="258">
        <v>2</v>
      </c>
      <c r="AA53" s="233">
        <v>1</v>
      </c>
      <c r="AB53" s="233">
        <v>1</v>
      </c>
      <c r="AC53" s="233">
        <v>1</v>
      </c>
      <c r="AZ53" s="233">
        <v>1</v>
      </c>
      <c r="BA53" s="233">
        <f>IF(AZ53=1,G53,0)</f>
        <v>0</v>
      </c>
      <c r="BB53" s="233">
        <f>IF(AZ53=2,G53,0)</f>
        <v>0</v>
      </c>
      <c r="BC53" s="233">
        <f>IF(AZ53=3,G53,0)</f>
        <v>0</v>
      </c>
      <c r="BD53" s="233">
        <f>IF(AZ53=4,G53,0)</f>
        <v>0</v>
      </c>
      <c r="BE53" s="233">
        <f>IF(AZ53=5,G53,0)</f>
        <v>0</v>
      </c>
      <c r="CA53" s="258">
        <v>1</v>
      </c>
      <c r="CB53" s="258">
        <v>1</v>
      </c>
    </row>
    <row r="54" spans="1:80">
      <c r="A54" s="267"/>
      <c r="B54" s="270"/>
      <c r="C54" s="335" t="s">
        <v>196</v>
      </c>
      <c r="D54" s="336"/>
      <c r="E54" s="271">
        <v>0</v>
      </c>
      <c r="F54" s="272"/>
      <c r="G54" s="273"/>
      <c r="H54" s="274"/>
      <c r="I54" s="268"/>
      <c r="J54" s="275"/>
      <c r="K54" s="268"/>
      <c r="M54" s="269" t="s">
        <v>196</v>
      </c>
      <c r="O54" s="258"/>
    </row>
    <row r="55" spans="1:80">
      <c r="A55" s="267"/>
      <c r="B55" s="270"/>
      <c r="C55" s="335" t="s">
        <v>197</v>
      </c>
      <c r="D55" s="336"/>
      <c r="E55" s="271">
        <v>28.8</v>
      </c>
      <c r="F55" s="272"/>
      <c r="G55" s="273"/>
      <c r="H55" s="274"/>
      <c r="I55" s="268"/>
      <c r="J55" s="275"/>
      <c r="K55" s="268"/>
      <c r="M55" s="269" t="s">
        <v>197</v>
      </c>
      <c r="O55" s="258"/>
    </row>
    <row r="56" spans="1:80">
      <c r="A56" s="267"/>
      <c r="B56" s="270"/>
      <c r="C56" s="335" t="s">
        <v>198</v>
      </c>
      <c r="D56" s="336"/>
      <c r="E56" s="271">
        <v>8.64</v>
      </c>
      <c r="F56" s="272"/>
      <c r="G56" s="273"/>
      <c r="H56" s="274"/>
      <c r="I56" s="268"/>
      <c r="J56" s="275"/>
      <c r="K56" s="268"/>
      <c r="M56" s="269" t="s">
        <v>198</v>
      </c>
      <c r="O56" s="258"/>
    </row>
    <row r="57" spans="1:80">
      <c r="A57" s="259">
        <v>12</v>
      </c>
      <c r="B57" s="260" t="s">
        <v>199</v>
      </c>
      <c r="C57" s="261" t="s">
        <v>200</v>
      </c>
      <c r="D57" s="262" t="s">
        <v>201</v>
      </c>
      <c r="E57" s="263">
        <v>110.7</v>
      </c>
      <c r="F57" s="263">
        <v>0</v>
      </c>
      <c r="G57" s="264">
        <f>E57*F57</f>
        <v>0</v>
      </c>
      <c r="H57" s="265">
        <v>4.8999999999999998E-4</v>
      </c>
      <c r="I57" s="266">
        <f>E57*H57</f>
        <v>5.4243E-2</v>
      </c>
      <c r="J57" s="265">
        <v>-0.04</v>
      </c>
      <c r="K57" s="266">
        <f>E57*J57</f>
        <v>-4.4279999999999999</v>
      </c>
      <c r="O57" s="258">
        <v>2</v>
      </c>
      <c r="AA57" s="233">
        <v>1</v>
      </c>
      <c r="AB57" s="233">
        <v>1</v>
      </c>
      <c r="AC57" s="233">
        <v>1</v>
      </c>
      <c r="AZ57" s="233">
        <v>1</v>
      </c>
      <c r="BA57" s="233">
        <f>IF(AZ57=1,G57,0)</f>
        <v>0</v>
      </c>
      <c r="BB57" s="233">
        <f>IF(AZ57=2,G57,0)</f>
        <v>0</v>
      </c>
      <c r="BC57" s="233">
        <f>IF(AZ57=3,G57,0)</f>
        <v>0</v>
      </c>
      <c r="BD57" s="233">
        <f>IF(AZ57=4,G57,0)</f>
        <v>0</v>
      </c>
      <c r="BE57" s="233">
        <f>IF(AZ57=5,G57,0)</f>
        <v>0</v>
      </c>
      <c r="CA57" s="258">
        <v>1</v>
      </c>
      <c r="CB57" s="258">
        <v>1</v>
      </c>
    </row>
    <row r="58" spans="1:80">
      <c r="A58" s="267"/>
      <c r="B58" s="270"/>
      <c r="C58" s="335" t="s">
        <v>202</v>
      </c>
      <c r="D58" s="336"/>
      <c r="E58" s="271">
        <v>110.7</v>
      </c>
      <c r="F58" s="272"/>
      <c r="G58" s="273"/>
      <c r="H58" s="274"/>
      <c r="I58" s="268"/>
      <c r="J58" s="275"/>
      <c r="K58" s="268"/>
      <c r="M58" s="269" t="s">
        <v>202</v>
      </c>
      <c r="O58" s="258"/>
    </row>
    <row r="59" spans="1:80">
      <c r="A59" s="259">
        <v>13</v>
      </c>
      <c r="B59" s="260" t="s">
        <v>203</v>
      </c>
      <c r="C59" s="261" t="s">
        <v>204</v>
      </c>
      <c r="D59" s="262" t="s">
        <v>201</v>
      </c>
      <c r="E59" s="263">
        <v>110.7</v>
      </c>
      <c r="F59" s="263"/>
      <c r="G59" s="264">
        <f>E59*F59</f>
        <v>0</v>
      </c>
      <c r="H59" s="265">
        <v>2.5300000000000001E-3</v>
      </c>
      <c r="I59" s="266">
        <f>E59*H59</f>
        <v>0.28007100000000001</v>
      </c>
      <c r="J59" s="265"/>
      <c r="K59" s="266">
        <f>E59*J59</f>
        <v>0</v>
      </c>
      <c r="O59" s="258">
        <v>2</v>
      </c>
      <c r="AA59" s="233">
        <v>12</v>
      </c>
      <c r="AB59" s="233">
        <v>0</v>
      </c>
      <c r="AC59" s="233">
        <v>282</v>
      </c>
      <c r="AZ59" s="233">
        <v>1</v>
      </c>
      <c r="BA59" s="233">
        <f>IF(AZ59=1,G59,0)</f>
        <v>0</v>
      </c>
      <c r="BB59" s="233">
        <f>IF(AZ59=2,G59,0)</f>
        <v>0</v>
      </c>
      <c r="BC59" s="233">
        <f>IF(AZ59=3,G59,0)</f>
        <v>0</v>
      </c>
      <c r="BD59" s="233">
        <f>IF(AZ59=4,G59,0)</f>
        <v>0</v>
      </c>
      <c r="BE59" s="233">
        <f>IF(AZ59=5,G59,0)</f>
        <v>0</v>
      </c>
      <c r="CA59" s="258">
        <v>12</v>
      </c>
      <c r="CB59" s="258">
        <v>0</v>
      </c>
    </row>
    <row r="60" spans="1:80">
      <c r="A60" s="267"/>
      <c r="B60" s="270"/>
      <c r="C60" s="335" t="s">
        <v>205</v>
      </c>
      <c r="D60" s="336"/>
      <c r="E60" s="271">
        <v>0</v>
      </c>
      <c r="F60" s="272"/>
      <c r="G60" s="273"/>
      <c r="H60" s="274"/>
      <c r="I60" s="268"/>
      <c r="J60" s="275"/>
      <c r="K60" s="268"/>
      <c r="M60" s="269" t="s">
        <v>205</v>
      </c>
      <c r="O60" s="258"/>
    </row>
    <row r="61" spans="1:80">
      <c r="A61" s="267"/>
      <c r="B61" s="270"/>
      <c r="C61" s="335" t="s">
        <v>206</v>
      </c>
      <c r="D61" s="336"/>
      <c r="E61" s="271">
        <v>65</v>
      </c>
      <c r="F61" s="272"/>
      <c r="G61" s="273"/>
      <c r="H61" s="274"/>
      <c r="I61" s="268"/>
      <c r="J61" s="275"/>
      <c r="K61" s="268"/>
      <c r="M61" s="269" t="s">
        <v>206</v>
      </c>
      <c r="O61" s="258"/>
    </row>
    <row r="62" spans="1:80">
      <c r="A62" s="267"/>
      <c r="B62" s="270"/>
      <c r="C62" s="335" t="s">
        <v>207</v>
      </c>
      <c r="D62" s="336"/>
      <c r="E62" s="271">
        <v>45.7</v>
      </c>
      <c r="F62" s="272"/>
      <c r="G62" s="273"/>
      <c r="H62" s="274"/>
      <c r="I62" s="268"/>
      <c r="J62" s="275"/>
      <c r="K62" s="268"/>
      <c r="M62" s="269" t="s">
        <v>207</v>
      </c>
      <c r="O62" s="258"/>
    </row>
    <row r="63" spans="1:80">
      <c r="A63" s="259">
        <v>14</v>
      </c>
      <c r="B63" s="260" t="s">
        <v>208</v>
      </c>
      <c r="C63" s="261" t="s">
        <v>209</v>
      </c>
      <c r="D63" s="262" t="s">
        <v>181</v>
      </c>
      <c r="E63" s="263">
        <v>21.312000000000001</v>
      </c>
      <c r="F63" s="263"/>
      <c r="G63" s="264">
        <f>E63*F63</f>
        <v>0</v>
      </c>
      <c r="H63" s="265">
        <v>1</v>
      </c>
      <c r="I63" s="266">
        <f>E63*H63</f>
        <v>21.312000000000001</v>
      </c>
      <c r="J63" s="265"/>
      <c r="K63" s="266">
        <f>E63*J63</f>
        <v>0</v>
      </c>
      <c r="O63" s="258">
        <v>2</v>
      </c>
      <c r="AA63" s="233">
        <v>3</v>
      </c>
      <c r="AB63" s="233">
        <v>1</v>
      </c>
      <c r="AC63" s="233">
        <v>583418004</v>
      </c>
      <c r="AZ63" s="233">
        <v>1</v>
      </c>
      <c r="BA63" s="233">
        <f>IF(AZ63=1,G63,0)</f>
        <v>0</v>
      </c>
      <c r="BB63" s="233">
        <f>IF(AZ63=2,G63,0)</f>
        <v>0</v>
      </c>
      <c r="BC63" s="233">
        <f>IF(AZ63=3,G63,0)</f>
        <v>0</v>
      </c>
      <c r="BD63" s="233">
        <f>IF(AZ63=4,G63,0)</f>
        <v>0</v>
      </c>
      <c r="BE63" s="233">
        <f>IF(AZ63=5,G63,0)</f>
        <v>0</v>
      </c>
      <c r="CA63" s="258">
        <v>3</v>
      </c>
      <c r="CB63" s="258">
        <v>1</v>
      </c>
    </row>
    <row r="64" spans="1:80">
      <c r="A64" s="267"/>
      <c r="B64" s="270"/>
      <c r="C64" s="335" t="s">
        <v>210</v>
      </c>
      <c r="D64" s="336"/>
      <c r="E64" s="271">
        <v>21.312000000000001</v>
      </c>
      <c r="F64" s="272"/>
      <c r="G64" s="273"/>
      <c r="H64" s="274"/>
      <c r="I64" s="268"/>
      <c r="J64" s="275"/>
      <c r="K64" s="268"/>
      <c r="M64" s="269" t="s">
        <v>210</v>
      </c>
      <c r="O64" s="258"/>
    </row>
    <row r="65" spans="1:80">
      <c r="A65" s="259">
        <v>15</v>
      </c>
      <c r="B65" s="260" t="s">
        <v>211</v>
      </c>
      <c r="C65" s="261" t="s">
        <v>212</v>
      </c>
      <c r="D65" s="262" t="s">
        <v>172</v>
      </c>
      <c r="E65" s="263">
        <v>43.055999999999997</v>
      </c>
      <c r="F65" s="263"/>
      <c r="G65" s="264">
        <f>E65*F65</f>
        <v>0</v>
      </c>
      <c r="H65" s="265">
        <v>5.9999999999999995E-4</v>
      </c>
      <c r="I65" s="266">
        <f>E65*H65</f>
        <v>2.5833599999999995E-2</v>
      </c>
      <c r="J65" s="265"/>
      <c r="K65" s="266">
        <f>E65*J65</f>
        <v>0</v>
      </c>
      <c r="O65" s="258">
        <v>2</v>
      </c>
      <c r="AA65" s="233">
        <v>3</v>
      </c>
      <c r="AB65" s="233">
        <v>7</v>
      </c>
      <c r="AC65" s="233">
        <v>69366081</v>
      </c>
      <c r="AZ65" s="233">
        <v>1</v>
      </c>
      <c r="BA65" s="233">
        <f>IF(AZ65=1,G65,0)</f>
        <v>0</v>
      </c>
      <c r="BB65" s="233">
        <f>IF(AZ65=2,G65,0)</f>
        <v>0</v>
      </c>
      <c r="BC65" s="233">
        <f>IF(AZ65=3,G65,0)</f>
        <v>0</v>
      </c>
      <c r="BD65" s="233">
        <f>IF(AZ65=4,G65,0)</f>
        <v>0</v>
      </c>
      <c r="BE65" s="233">
        <f>IF(AZ65=5,G65,0)</f>
        <v>0</v>
      </c>
      <c r="CA65" s="258">
        <v>3</v>
      </c>
      <c r="CB65" s="258">
        <v>7</v>
      </c>
    </row>
    <row r="66" spans="1:80">
      <c r="A66" s="267"/>
      <c r="B66" s="270"/>
      <c r="C66" s="335" t="s">
        <v>213</v>
      </c>
      <c r="D66" s="336"/>
      <c r="E66" s="271">
        <v>37.44</v>
      </c>
      <c r="F66" s="272"/>
      <c r="G66" s="273"/>
      <c r="H66" s="274"/>
      <c r="I66" s="268"/>
      <c r="J66" s="275"/>
      <c r="K66" s="268"/>
      <c r="M66" s="269" t="s">
        <v>213</v>
      </c>
      <c r="O66" s="258"/>
    </row>
    <row r="67" spans="1:80">
      <c r="A67" s="267"/>
      <c r="B67" s="270"/>
      <c r="C67" s="335" t="s">
        <v>214</v>
      </c>
      <c r="D67" s="336"/>
      <c r="E67" s="271">
        <v>5.6159999999999997</v>
      </c>
      <c r="F67" s="272"/>
      <c r="G67" s="273"/>
      <c r="H67" s="274"/>
      <c r="I67" s="268"/>
      <c r="J67" s="275"/>
      <c r="K67" s="268"/>
      <c r="M67" s="269" t="s">
        <v>214</v>
      </c>
      <c r="O67" s="258"/>
    </row>
    <row r="68" spans="1:80">
      <c r="A68" s="276"/>
      <c r="B68" s="277" t="s">
        <v>103</v>
      </c>
      <c r="C68" s="278" t="s">
        <v>166</v>
      </c>
      <c r="D68" s="279"/>
      <c r="E68" s="280"/>
      <c r="F68" s="281"/>
      <c r="G68" s="282">
        <f>SUM(G14:G67)</f>
        <v>0</v>
      </c>
      <c r="H68" s="283"/>
      <c r="I68" s="284">
        <f>SUM(I14:I67)</f>
        <v>29.205494604000002</v>
      </c>
      <c r="J68" s="283"/>
      <c r="K68" s="284">
        <f>SUM(K14:K67)</f>
        <v>-4.4279999999999999</v>
      </c>
      <c r="O68" s="258">
        <v>4</v>
      </c>
      <c r="BA68" s="285">
        <f>SUM(BA14:BA67)</f>
        <v>0</v>
      </c>
      <c r="BB68" s="285">
        <f>SUM(BB14:BB67)</f>
        <v>0</v>
      </c>
      <c r="BC68" s="285">
        <f>SUM(BC14:BC67)</f>
        <v>0</v>
      </c>
      <c r="BD68" s="285">
        <f>SUM(BD14:BD67)</f>
        <v>0</v>
      </c>
      <c r="BE68" s="285">
        <f>SUM(BE14:BE67)</f>
        <v>0</v>
      </c>
    </row>
    <row r="69" spans="1:80">
      <c r="A69" s="248" t="s">
        <v>100</v>
      </c>
      <c r="B69" s="249" t="s">
        <v>215</v>
      </c>
      <c r="C69" s="250" t="s">
        <v>216</v>
      </c>
      <c r="D69" s="251"/>
      <c r="E69" s="252"/>
      <c r="F69" s="252"/>
      <c r="G69" s="253"/>
      <c r="H69" s="254"/>
      <c r="I69" s="255"/>
      <c r="J69" s="256"/>
      <c r="K69" s="257"/>
      <c r="O69" s="258">
        <v>1</v>
      </c>
    </row>
    <row r="70" spans="1:80">
      <c r="A70" s="259">
        <v>16</v>
      </c>
      <c r="B70" s="260" t="s">
        <v>218</v>
      </c>
      <c r="C70" s="261" t="s">
        <v>219</v>
      </c>
      <c r="D70" s="262" t="s">
        <v>157</v>
      </c>
      <c r="E70" s="263">
        <v>0.27900000000000003</v>
      </c>
      <c r="F70" s="263"/>
      <c r="G70" s="264">
        <f>E70*F70</f>
        <v>0</v>
      </c>
      <c r="H70" s="265">
        <v>1.84144</v>
      </c>
      <c r="I70" s="266">
        <f>E70*H70</f>
        <v>0.51376176000000007</v>
      </c>
      <c r="J70" s="265">
        <v>0</v>
      </c>
      <c r="K70" s="266">
        <f>E70*J70</f>
        <v>0</v>
      </c>
      <c r="O70" s="258">
        <v>2</v>
      </c>
      <c r="AA70" s="233">
        <v>1</v>
      </c>
      <c r="AB70" s="233">
        <v>1</v>
      </c>
      <c r="AC70" s="233">
        <v>1</v>
      </c>
      <c r="AZ70" s="233">
        <v>1</v>
      </c>
      <c r="BA70" s="233">
        <f>IF(AZ70=1,G70,0)</f>
        <v>0</v>
      </c>
      <c r="BB70" s="233">
        <f>IF(AZ70=2,G70,0)</f>
        <v>0</v>
      </c>
      <c r="BC70" s="233">
        <f>IF(AZ70=3,G70,0)</f>
        <v>0</v>
      </c>
      <c r="BD70" s="233">
        <f>IF(AZ70=4,G70,0)</f>
        <v>0</v>
      </c>
      <c r="BE70" s="233">
        <f>IF(AZ70=5,G70,0)</f>
        <v>0</v>
      </c>
      <c r="CA70" s="258">
        <v>1</v>
      </c>
      <c r="CB70" s="258">
        <v>1</v>
      </c>
    </row>
    <row r="71" spans="1:80">
      <c r="A71" s="267"/>
      <c r="B71" s="270"/>
      <c r="C71" s="335" t="s">
        <v>220</v>
      </c>
      <c r="D71" s="336"/>
      <c r="E71" s="271">
        <v>0</v>
      </c>
      <c r="F71" s="272"/>
      <c r="G71" s="273"/>
      <c r="H71" s="274"/>
      <c r="I71" s="268"/>
      <c r="J71" s="275"/>
      <c r="K71" s="268"/>
      <c r="M71" s="269" t="s">
        <v>220</v>
      </c>
      <c r="O71" s="258"/>
    </row>
    <row r="72" spans="1:80">
      <c r="A72" s="267"/>
      <c r="B72" s="270"/>
      <c r="C72" s="335" t="s">
        <v>221</v>
      </c>
      <c r="D72" s="336"/>
      <c r="E72" s="271">
        <v>0</v>
      </c>
      <c r="F72" s="272"/>
      <c r="G72" s="273"/>
      <c r="H72" s="274"/>
      <c r="I72" s="268"/>
      <c r="J72" s="275"/>
      <c r="K72" s="268"/>
      <c r="M72" s="269" t="s">
        <v>221</v>
      </c>
      <c r="O72" s="258"/>
    </row>
    <row r="73" spans="1:80">
      <c r="A73" s="267"/>
      <c r="B73" s="270"/>
      <c r="C73" s="335" t="s">
        <v>222</v>
      </c>
      <c r="D73" s="336"/>
      <c r="E73" s="271">
        <v>7.1999999999999995E-2</v>
      </c>
      <c r="F73" s="272"/>
      <c r="G73" s="273"/>
      <c r="H73" s="274"/>
      <c r="I73" s="268"/>
      <c r="J73" s="275"/>
      <c r="K73" s="268"/>
      <c r="M73" s="269" t="s">
        <v>222</v>
      </c>
      <c r="O73" s="258"/>
    </row>
    <row r="74" spans="1:80">
      <c r="A74" s="267"/>
      <c r="B74" s="270"/>
      <c r="C74" s="335" t="s">
        <v>223</v>
      </c>
      <c r="D74" s="336"/>
      <c r="E74" s="271">
        <v>7.1999999999999995E-2</v>
      </c>
      <c r="F74" s="272"/>
      <c r="G74" s="273"/>
      <c r="H74" s="274"/>
      <c r="I74" s="268"/>
      <c r="J74" s="275"/>
      <c r="K74" s="268"/>
      <c r="M74" s="269" t="s">
        <v>223</v>
      </c>
      <c r="O74" s="258"/>
    </row>
    <row r="75" spans="1:80">
      <c r="A75" s="267"/>
      <c r="B75" s="270"/>
      <c r="C75" s="335" t="s">
        <v>224</v>
      </c>
      <c r="D75" s="336"/>
      <c r="E75" s="271">
        <v>0</v>
      </c>
      <c r="F75" s="272"/>
      <c r="G75" s="273"/>
      <c r="H75" s="274"/>
      <c r="I75" s="268"/>
      <c r="J75" s="275"/>
      <c r="K75" s="268"/>
      <c r="M75" s="269" t="s">
        <v>224</v>
      </c>
      <c r="O75" s="258"/>
    </row>
    <row r="76" spans="1:80">
      <c r="A76" s="267"/>
      <c r="B76" s="270"/>
      <c r="C76" s="335" t="s">
        <v>225</v>
      </c>
      <c r="D76" s="336"/>
      <c r="E76" s="271">
        <v>0.09</v>
      </c>
      <c r="F76" s="272"/>
      <c r="G76" s="273"/>
      <c r="H76" s="274"/>
      <c r="I76" s="268"/>
      <c r="J76" s="275"/>
      <c r="K76" s="268"/>
      <c r="M76" s="269" t="s">
        <v>225</v>
      </c>
      <c r="O76" s="258"/>
    </row>
    <row r="77" spans="1:80">
      <c r="A77" s="267"/>
      <c r="B77" s="270"/>
      <c r="C77" s="335" t="s">
        <v>226</v>
      </c>
      <c r="D77" s="336"/>
      <c r="E77" s="271">
        <v>4.4999999999999998E-2</v>
      </c>
      <c r="F77" s="272"/>
      <c r="G77" s="273"/>
      <c r="H77" s="274"/>
      <c r="I77" s="268"/>
      <c r="J77" s="275"/>
      <c r="K77" s="268"/>
      <c r="M77" s="269" t="s">
        <v>226</v>
      </c>
      <c r="O77" s="258"/>
    </row>
    <row r="78" spans="1:80">
      <c r="A78" s="259">
        <v>17</v>
      </c>
      <c r="B78" s="260" t="s">
        <v>227</v>
      </c>
      <c r="C78" s="261" t="s">
        <v>228</v>
      </c>
      <c r="D78" s="262" t="s">
        <v>229</v>
      </c>
      <c r="E78" s="263">
        <v>1</v>
      </c>
      <c r="F78" s="263"/>
      <c r="G78" s="264">
        <f>E78*F78</f>
        <v>0</v>
      </c>
      <c r="H78" s="265">
        <v>7.1300000000000001E-3</v>
      </c>
      <c r="I78" s="266">
        <f>E78*H78</f>
        <v>7.1300000000000001E-3</v>
      </c>
      <c r="J78" s="265">
        <v>0</v>
      </c>
      <c r="K78" s="266">
        <f>E78*J78</f>
        <v>0</v>
      </c>
      <c r="O78" s="258">
        <v>2</v>
      </c>
      <c r="AA78" s="233">
        <v>1</v>
      </c>
      <c r="AB78" s="233">
        <v>1</v>
      </c>
      <c r="AC78" s="233">
        <v>1</v>
      </c>
      <c r="AZ78" s="233">
        <v>1</v>
      </c>
      <c r="BA78" s="233">
        <f>IF(AZ78=1,G78,0)</f>
        <v>0</v>
      </c>
      <c r="BB78" s="233">
        <f>IF(AZ78=2,G78,0)</f>
        <v>0</v>
      </c>
      <c r="BC78" s="233">
        <f>IF(AZ78=3,G78,0)</f>
        <v>0</v>
      </c>
      <c r="BD78" s="233">
        <f>IF(AZ78=4,G78,0)</f>
        <v>0</v>
      </c>
      <c r="BE78" s="233">
        <f>IF(AZ78=5,G78,0)</f>
        <v>0</v>
      </c>
      <c r="CA78" s="258">
        <v>1</v>
      </c>
      <c r="CB78" s="258">
        <v>1</v>
      </c>
    </row>
    <row r="79" spans="1:80">
      <c r="A79" s="267"/>
      <c r="B79" s="270"/>
      <c r="C79" s="335" t="s">
        <v>230</v>
      </c>
      <c r="D79" s="336"/>
      <c r="E79" s="271">
        <v>1</v>
      </c>
      <c r="F79" s="272"/>
      <c r="G79" s="273"/>
      <c r="H79" s="274"/>
      <c r="I79" s="268"/>
      <c r="J79" s="275"/>
      <c r="K79" s="268"/>
      <c r="M79" s="269" t="s">
        <v>230</v>
      </c>
      <c r="O79" s="258"/>
    </row>
    <row r="80" spans="1:80">
      <c r="A80" s="259">
        <v>18</v>
      </c>
      <c r="B80" s="260" t="s">
        <v>231</v>
      </c>
      <c r="C80" s="261" t="s">
        <v>232</v>
      </c>
      <c r="D80" s="262" t="s">
        <v>229</v>
      </c>
      <c r="E80" s="263">
        <v>13</v>
      </c>
      <c r="F80" s="263"/>
      <c r="G80" s="264">
        <f>E80*F80</f>
        <v>0</v>
      </c>
      <c r="H80" s="265">
        <v>2.7969999999999998E-2</v>
      </c>
      <c r="I80" s="266">
        <f>E80*H80</f>
        <v>0.36360999999999999</v>
      </c>
      <c r="J80" s="265">
        <v>0</v>
      </c>
      <c r="K80" s="266">
        <f>E80*J80</f>
        <v>0</v>
      </c>
      <c r="O80" s="258">
        <v>2</v>
      </c>
      <c r="AA80" s="233">
        <v>1</v>
      </c>
      <c r="AB80" s="233">
        <v>1</v>
      </c>
      <c r="AC80" s="233">
        <v>1</v>
      </c>
      <c r="AZ80" s="233">
        <v>1</v>
      </c>
      <c r="BA80" s="233">
        <f>IF(AZ80=1,G80,0)</f>
        <v>0</v>
      </c>
      <c r="BB80" s="233">
        <f>IF(AZ80=2,G80,0)</f>
        <v>0</v>
      </c>
      <c r="BC80" s="233">
        <f>IF(AZ80=3,G80,0)</f>
        <v>0</v>
      </c>
      <c r="BD80" s="233">
        <f>IF(AZ80=4,G80,0)</f>
        <v>0</v>
      </c>
      <c r="BE80" s="233">
        <f>IF(AZ80=5,G80,0)</f>
        <v>0</v>
      </c>
      <c r="CA80" s="258">
        <v>1</v>
      </c>
      <c r="CB80" s="258">
        <v>1</v>
      </c>
    </row>
    <row r="81" spans="1:80">
      <c r="A81" s="267"/>
      <c r="B81" s="270"/>
      <c r="C81" s="335" t="s">
        <v>221</v>
      </c>
      <c r="D81" s="336"/>
      <c r="E81" s="271">
        <v>0</v>
      </c>
      <c r="F81" s="272"/>
      <c r="G81" s="273"/>
      <c r="H81" s="274"/>
      <c r="I81" s="268"/>
      <c r="J81" s="275"/>
      <c r="K81" s="268"/>
      <c r="M81" s="269" t="s">
        <v>221</v>
      </c>
      <c r="O81" s="258"/>
    </row>
    <row r="82" spans="1:80">
      <c r="A82" s="267"/>
      <c r="B82" s="270"/>
      <c r="C82" s="335" t="s">
        <v>233</v>
      </c>
      <c r="D82" s="336"/>
      <c r="E82" s="271">
        <v>4</v>
      </c>
      <c r="F82" s="272"/>
      <c r="G82" s="273"/>
      <c r="H82" s="274"/>
      <c r="I82" s="268"/>
      <c r="J82" s="275"/>
      <c r="K82" s="268"/>
      <c r="M82" s="269" t="s">
        <v>233</v>
      </c>
      <c r="O82" s="258"/>
    </row>
    <row r="83" spans="1:80">
      <c r="A83" s="267"/>
      <c r="B83" s="270"/>
      <c r="C83" s="335" t="s">
        <v>234</v>
      </c>
      <c r="D83" s="336"/>
      <c r="E83" s="271">
        <v>4</v>
      </c>
      <c r="F83" s="272"/>
      <c r="G83" s="273"/>
      <c r="H83" s="274"/>
      <c r="I83" s="268"/>
      <c r="J83" s="275"/>
      <c r="K83" s="268"/>
      <c r="M83" s="269" t="s">
        <v>234</v>
      </c>
      <c r="O83" s="258"/>
    </row>
    <row r="84" spans="1:80">
      <c r="A84" s="267"/>
      <c r="B84" s="270"/>
      <c r="C84" s="335" t="s">
        <v>224</v>
      </c>
      <c r="D84" s="336"/>
      <c r="E84" s="271">
        <v>0</v>
      </c>
      <c r="F84" s="272"/>
      <c r="G84" s="273"/>
      <c r="H84" s="274"/>
      <c r="I84" s="268"/>
      <c r="J84" s="275"/>
      <c r="K84" s="268"/>
      <c r="M84" s="269" t="s">
        <v>224</v>
      </c>
      <c r="O84" s="258"/>
    </row>
    <row r="85" spans="1:80">
      <c r="A85" s="267"/>
      <c r="B85" s="270"/>
      <c r="C85" s="335" t="s">
        <v>235</v>
      </c>
      <c r="D85" s="336"/>
      <c r="E85" s="271">
        <v>4</v>
      </c>
      <c r="F85" s="272"/>
      <c r="G85" s="273"/>
      <c r="H85" s="274"/>
      <c r="I85" s="268"/>
      <c r="J85" s="275"/>
      <c r="K85" s="268"/>
      <c r="M85" s="269" t="s">
        <v>235</v>
      </c>
      <c r="O85" s="258"/>
    </row>
    <row r="86" spans="1:80">
      <c r="A86" s="267"/>
      <c r="B86" s="270"/>
      <c r="C86" s="335" t="s">
        <v>236</v>
      </c>
      <c r="D86" s="336"/>
      <c r="E86" s="271">
        <v>1</v>
      </c>
      <c r="F86" s="272"/>
      <c r="G86" s="273"/>
      <c r="H86" s="274"/>
      <c r="I86" s="268"/>
      <c r="J86" s="275"/>
      <c r="K86" s="268"/>
      <c r="M86" s="269" t="s">
        <v>236</v>
      </c>
      <c r="O86" s="258"/>
    </row>
    <row r="87" spans="1:80">
      <c r="A87" s="259">
        <v>19</v>
      </c>
      <c r="B87" s="260" t="s">
        <v>237</v>
      </c>
      <c r="C87" s="261" t="s">
        <v>238</v>
      </c>
      <c r="D87" s="262" t="s">
        <v>181</v>
      </c>
      <c r="E87" s="263">
        <v>7.0499999999999993E-2</v>
      </c>
      <c r="F87" s="263"/>
      <c r="G87" s="264">
        <f>E87*F87</f>
        <v>0</v>
      </c>
      <c r="H87" s="265">
        <v>1.7090000000000001E-2</v>
      </c>
      <c r="I87" s="266">
        <f>E87*H87</f>
        <v>1.204845E-3</v>
      </c>
      <c r="J87" s="265">
        <v>0</v>
      </c>
      <c r="K87" s="266">
        <f>E87*J87</f>
        <v>0</v>
      </c>
      <c r="O87" s="258">
        <v>2</v>
      </c>
      <c r="AA87" s="233">
        <v>1</v>
      </c>
      <c r="AB87" s="233">
        <v>1</v>
      </c>
      <c r="AC87" s="233">
        <v>1</v>
      </c>
      <c r="AZ87" s="233">
        <v>1</v>
      </c>
      <c r="BA87" s="233">
        <f>IF(AZ87=1,G87,0)</f>
        <v>0</v>
      </c>
      <c r="BB87" s="233">
        <f>IF(AZ87=2,G87,0)</f>
        <v>0</v>
      </c>
      <c r="BC87" s="233">
        <f>IF(AZ87=3,G87,0)</f>
        <v>0</v>
      </c>
      <c r="BD87" s="233">
        <f>IF(AZ87=4,G87,0)</f>
        <v>0</v>
      </c>
      <c r="BE87" s="233">
        <f>IF(AZ87=5,G87,0)</f>
        <v>0</v>
      </c>
      <c r="CA87" s="258">
        <v>1</v>
      </c>
      <c r="CB87" s="258">
        <v>1</v>
      </c>
    </row>
    <row r="88" spans="1:80">
      <c r="A88" s="267"/>
      <c r="B88" s="270"/>
      <c r="C88" s="335" t="s">
        <v>221</v>
      </c>
      <c r="D88" s="336"/>
      <c r="E88" s="271">
        <v>0</v>
      </c>
      <c r="F88" s="272"/>
      <c r="G88" s="273"/>
      <c r="H88" s="274"/>
      <c r="I88" s="268"/>
      <c r="J88" s="275"/>
      <c r="K88" s="268"/>
      <c r="M88" s="269" t="s">
        <v>221</v>
      </c>
      <c r="O88" s="258"/>
    </row>
    <row r="89" spans="1:80">
      <c r="A89" s="267"/>
      <c r="B89" s="270"/>
      <c r="C89" s="335" t="s">
        <v>239</v>
      </c>
      <c r="D89" s="336"/>
      <c r="E89" s="271">
        <v>3.04E-2</v>
      </c>
      <c r="F89" s="272"/>
      <c r="G89" s="273"/>
      <c r="H89" s="274"/>
      <c r="I89" s="268"/>
      <c r="J89" s="275"/>
      <c r="K89" s="268"/>
      <c r="M89" s="269" t="s">
        <v>239</v>
      </c>
      <c r="O89" s="258"/>
    </row>
    <row r="90" spans="1:80">
      <c r="A90" s="267"/>
      <c r="B90" s="270"/>
      <c r="C90" s="335" t="s">
        <v>224</v>
      </c>
      <c r="D90" s="336"/>
      <c r="E90" s="271">
        <v>0</v>
      </c>
      <c r="F90" s="272"/>
      <c r="G90" s="273"/>
      <c r="H90" s="274"/>
      <c r="I90" s="268"/>
      <c r="J90" s="275"/>
      <c r="K90" s="268"/>
      <c r="M90" s="269" t="s">
        <v>224</v>
      </c>
      <c r="O90" s="258"/>
    </row>
    <row r="91" spans="1:80">
      <c r="A91" s="267"/>
      <c r="B91" s="270"/>
      <c r="C91" s="335" t="s">
        <v>240</v>
      </c>
      <c r="D91" s="336"/>
      <c r="E91" s="271">
        <v>0.04</v>
      </c>
      <c r="F91" s="272"/>
      <c r="G91" s="273"/>
      <c r="H91" s="274"/>
      <c r="I91" s="268"/>
      <c r="J91" s="275"/>
      <c r="K91" s="268"/>
      <c r="M91" s="269" t="s">
        <v>240</v>
      </c>
      <c r="O91" s="258"/>
    </row>
    <row r="92" spans="1:80">
      <c r="A92" s="259">
        <v>20</v>
      </c>
      <c r="B92" s="260" t="s">
        <v>241</v>
      </c>
      <c r="C92" s="261" t="s">
        <v>242</v>
      </c>
      <c r="D92" s="262" t="s">
        <v>172</v>
      </c>
      <c r="E92" s="263">
        <v>2.1</v>
      </c>
      <c r="F92" s="263"/>
      <c r="G92" s="264">
        <f>E92*F92</f>
        <v>0</v>
      </c>
      <c r="H92" s="265">
        <v>0.55242999999999998</v>
      </c>
      <c r="I92" s="266">
        <f>E92*H92</f>
        <v>1.1601030000000001</v>
      </c>
      <c r="J92" s="265">
        <v>0</v>
      </c>
      <c r="K92" s="266">
        <f>E92*J92</f>
        <v>0</v>
      </c>
      <c r="O92" s="258">
        <v>2</v>
      </c>
      <c r="AA92" s="233">
        <v>2</v>
      </c>
      <c r="AB92" s="233">
        <v>1</v>
      </c>
      <c r="AC92" s="233">
        <v>1</v>
      </c>
      <c r="AZ92" s="233">
        <v>1</v>
      </c>
      <c r="BA92" s="233">
        <f>IF(AZ92=1,G92,0)</f>
        <v>0</v>
      </c>
      <c r="BB92" s="233">
        <f>IF(AZ92=2,G92,0)</f>
        <v>0</v>
      </c>
      <c r="BC92" s="233">
        <f>IF(AZ92=3,G92,0)</f>
        <v>0</v>
      </c>
      <c r="BD92" s="233">
        <f>IF(AZ92=4,G92,0)</f>
        <v>0</v>
      </c>
      <c r="BE92" s="233">
        <f>IF(AZ92=5,G92,0)</f>
        <v>0</v>
      </c>
      <c r="CA92" s="258">
        <v>2</v>
      </c>
      <c r="CB92" s="258">
        <v>1</v>
      </c>
    </row>
    <row r="93" spans="1:80">
      <c r="A93" s="267"/>
      <c r="B93" s="270"/>
      <c r="C93" s="335" t="s">
        <v>243</v>
      </c>
      <c r="D93" s="336"/>
      <c r="E93" s="271">
        <v>2.1</v>
      </c>
      <c r="F93" s="272"/>
      <c r="G93" s="273"/>
      <c r="H93" s="274"/>
      <c r="I93" s="268"/>
      <c r="J93" s="275"/>
      <c r="K93" s="268"/>
      <c r="M93" s="269" t="s">
        <v>243</v>
      </c>
      <c r="O93" s="258"/>
    </row>
    <row r="94" spans="1:80">
      <c r="A94" s="259">
        <v>21</v>
      </c>
      <c r="B94" s="260" t="s">
        <v>244</v>
      </c>
      <c r="C94" s="261" t="s">
        <v>245</v>
      </c>
      <c r="D94" s="262" t="s">
        <v>181</v>
      </c>
      <c r="E94" s="263">
        <v>3.3500000000000002E-2</v>
      </c>
      <c r="F94" s="263"/>
      <c r="G94" s="264">
        <f>E94*F94</f>
        <v>0</v>
      </c>
      <c r="H94" s="265">
        <v>1</v>
      </c>
      <c r="I94" s="266">
        <f>E94*H94</f>
        <v>3.3500000000000002E-2</v>
      </c>
      <c r="J94" s="265"/>
      <c r="K94" s="266">
        <f>E94*J94</f>
        <v>0</v>
      </c>
      <c r="O94" s="258">
        <v>2</v>
      </c>
      <c r="AA94" s="233">
        <v>3</v>
      </c>
      <c r="AB94" s="233">
        <v>1</v>
      </c>
      <c r="AC94" s="233">
        <v>13331630</v>
      </c>
      <c r="AZ94" s="233">
        <v>1</v>
      </c>
      <c r="BA94" s="233">
        <f>IF(AZ94=1,G94,0)</f>
        <v>0</v>
      </c>
      <c r="BB94" s="233">
        <f>IF(AZ94=2,G94,0)</f>
        <v>0</v>
      </c>
      <c r="BC94" s="233">
        <f>IF(AZ94=3,G94,0)</f>
        <v>0</v>
      </c>
      <c r="BD94" s="233">
        <f>IF(AZ94=4,G94,0)</f>
        <v>0</v>
      </c>
      <c r="BE94" s="233">
        <f>IF(AZ94=5,G94,0)</f>
        <v>0</v>
      </c>
      <c r="CA94" s="258">
        <v>3</v>
      </c>
      <c r="CB94" s="258">
        <v>1</v>
      </c>
    </row>
    <row r="95" spans="1:80">
      <c r="A95" s="267"/>
      <c r="B95" s="270"/>
      <c r="C95" s="335" t="s">
        <v>246</v>
      </c>
      <c r="D95" s="336"/>
      <c r="E95" s="271">
        <v>3.04E-2</v>
      </c>
      <c r="F95" s="272"/>
      <c r="G95" s="273"/>
      <c r="H95" s="274"/>
      <c r="I95" s="268"/>
      <c r="J95" s="275"/>
      <c r="K95" s="268"/>
      <c r="M95" s="269" t="s">
        <v>246</v>
      </c>
      <c r="O95" s="258"/>
    </row>
    <row r="96" spans="1:80">
      <c r="A96" s="267"/>
      <c r="B96" s="270"/>
      <c r="C96" s="335" t="s">
        <v>247</v>
      </c>
      <c r="D96" s="336"/>
      <c r="E96" s="271">
        <v>3.0000000000000001E-3</v>
      </c>
      <c r="F96" s="272"/>
      <c r="G96" s="273"/>
      <c r="H96" s="274"/>
      <c r="I96" s="268"/>
      <c r="J96" s="275"/>
      <c r="K96" s="268"/>
      <c r="M96" s="269" t="s">
        <v>247</v>
      </c>
      <c r="O96" s="258"/>
    </row>
    <row r="97" spans="1:80">
      <c r="A97" s="259">
        <v>22</v>
      </c>
      <c r="B97" s="260" t="s">
        <v>248</v>
      </c>
      <c r="C97" s="261" t="s">
        <v>249</v>
      </c>
      <c r="D97" s="262" t="s">
        <v>181</v>
      </c>
      <c r="E97" s="263">
        <v>4.3999999999999997E-2</v>
      </c>
      <c r="F97" s="263"/>
      <c r="G97" s="264">
        <f>E97*F97</f>
        <v>0</v>
      </c>
      <c r="H97" s="265">
        <v>1</v>
      </c>
      <c r="I97" s="266">
        <f>E97*H97</f>
        <v>4.3999999999999997E-2</v>
      </c>
      <c r="J97" s="265"/>
      <c r="K97" s="266">
        <f>E97*J97</f>
        <v>0</v>
      </c>
      <c r="O97" s="258">
        <v>2</v>
      </c>
      <c r="AA97" s="233">
        <v>3</v>
      </c>
      <c r="AB97" s="233">
        <v>1</v>
      </c>
      <c r="AC97" s="233">
        <v>13380525</v>
      </c>
      <c r="AZ97" s="233">
        <v>1</v>
      </c>
      <c r="BA97" s="233">
        <f>IF(AZ97=1,G97,0)</f>
        <v>0</v>
      </c>
      <c r="BB97" s="233">
        <f>IF(AZ97=2,G97,0)</f>
        <v>0</v>
      </c>
      <c r="BC97" s="233">
        <f>IF(AZ97=3,G97,0)</f>
        <v>0</v>
      </c>
      <c r="BD97" s="233">
        <f>IF(AZ97=4,G97,0)</f>
        <v>0</v>
      </c>
      <c r="BE97" s="233">
        <f>IF(AZ97=5,G97,0)</f>
        <v>0</v>
      </c>
      <c r="CA97" s="258">
        <v>3</v>
      </c>
      <c r="CB97" s="258">
        <v>1</v>
      </c>
    </row>
    <row r="98" spans="1:80">
      <c r="A98" s="267"/>
      <c r="B98" s="270"/>
      <c r="C98" s="335" t="s">
        <v>240</v>
      </c>
      <c r="D98" s="336"/>
      <c r="E98" s="271">
        <v>0.04</v>
      </c>
      <c r="F98" s="272"/>
      <c r="G98" s="273"/>
      <c r="H98" s="274"/>
      <c r="I98" s="268"/>
      <c r="J98" s="275"/>
      <c r="K98" s="268"/>
      <c r="M98" s="269" t="s">
        <v>240</v>
      </c>
      <c r="O98" s="258"/>
    </row>
    <row r="99" spans="1:80">
      <c r="A99" s="267"/>
      <c r="B99" s="270"/>
      <c r="C99" s="335" t="s">
        <v>250</v>
      </c>
      <c r="D99" s="336"/>
      <c r="E99" s="271">
        <v>4.0000000000000001E-3</v>
      </c>
      <c r="F99" s="272"/>
      <c r="G99" s="273"/>
      <c r="H99" s="274"/>
      <c r="I99" s="268"/>
      <c r="J99" s="275"/>
      <c r="K99" s="268"/>
      <c r="M99" s="269" t="s">
        <v>250</v>
      </c>
      <c r="O99" s="258"/>
    </row>
    <row r="100" spans="1:80">
      <c r="A100" s="259">
        <v>23</v>
      </c>
      <c r="B100" s="260" t="s">
        <v>251</v>
      </c>
      <c r="C100" s="261" t="s">
        <v>252</v>
      </c>
      <c r="D100" s="262" t="s">
        <v>229</v>
      </c>
      <c r="E100" s="263">
        <v>13.65</v>
      </c>
      <c r="F100" s="263"/>
      <c r="G100" s="264">
        <f>E100*F100</f>
        <v>0</v>
      </c>
      <c r="H100" s="265">
        <v>5.8000000000000003E-2</v>
      </c>
      <c r="I100" s="266">
        <f>E100*H100</f>
        <v>0.79170000000000007</v>
      </c>
      <c r="J100" s="265"/>
      <c r="K100" s="266">
        <f>E100*J100</f>
        <v>0</v>
      </c>
      <c r="O100" s="258">
        <v>2</v>
      </c>
      <c r="AA100" s="233">
        <v>3</v>
      </c>
      <c r="AB100" s="233">
        <v>1</v>
      </c>
      <c r="AC100" s="233">
        <v>59321100</v>
      </c>
      <c r="AZ100" s="233">
        <v>1</v>
      </c>
      <c r="BA100" s="233">
        <f>IF(AZ100=1,G100,0)</f>
        <v>0</v>
      </c>
      <c r="BB100" s="233">
        <f>IF(AZ100=2,G100,0)</f>
        <v>0</v>
      </c>
      <c r="BC100" s="233">
        <f>IF(AZ100=3,G100,0)</f>
        <v>0</v>
      </c>
      <c r="BD100" s="233">
        <f>IF(AZ100=4,G100,0)</f>
        <v>0</v>
      </c>
      <c r="BE100" s="233">
        <f>IF(AZ100=5,G100,0)</f>
        <v>0</v>
      </c>
      <c r="CA100" s="258">
        <v>3</v>
      </c>
      <c r="CB100" s="258">
        <v>1</v>
      </c>
    </row>
    <row r="101" spans="1:80">
      <c r="A101" s="267"/>
      <c r="B101" s="270"/>
      <c r="C101" s="335" t="s">
        <v>253</v>
      </c>
      <c r="D101" s="336"/>
      <c r="E101" s="271">
        <v>13.65</v>
      </c>
      <c r="F101" s="272"/>
      <c r="G101" s="273"/>
      <c r="H101" s="274"/>
      <c r="I101" s="268"/>
      <c r="J101" s="275"/>
      <c r="K101" s="268"/>
      <c r="M101" s="269" t="s">
        <v>253</v>
      </c>
      <c r="O101" s="258"/>
    </row>
    <row r="102" spans="1:80">
      <c r="A102" s="259">
        <v>24</v>
      </c>
      <c r="B102" s="260" t="s">
        <v>251</v>
      </c>
      <c r="C102" s="261" t="s">
        <v>252</v>
      </c>
      <c r="D102" s="262" t="s">
        <v>229</v>
      </c>
      <c r="E102" s="263">
        <v>1.05</v>
      </c>
      <c r="F102" s="263"/>
      <c r="G102" s="264">
        <f>E102*F102</f>
        <v>0</v>
      </c>
      <c r="H102" s="265">
        <v>5.8000000000000003E-2</v>
      </c>
      <c r="I102" s="266">
        <f>E102*H102</f>
        <v>6.0900000000000003E-2</v>
      </c>
      <c r="J102" s="265"/>
      <c r="K102" s="266">
        <f>E102*J102</f>
        <v>0</v>
      </c>
      <c r="O102" s="258">
        <v>2</v>
      </c>
      <c r="AA102" s="233">
        <v>3</v>
      </c>
      <c r="AB102" s="233">
        <v>1</v>
      </c>
      <c r="AC102" s="233">
        <v>59321100</v>
      </c>
      <c r="AZ102" s="233">
        <v>1</v>
      </c>
      <c r="BA102" s="233">
        <f>IF(AZ102=1,G102,0)</f>
        <v>0</v>
      </c>
      <c r="BB102" s="233">
        <f>IF(AZ102=2,G102,0)</f>
        <v>0</v>
      </c>
      <c r="BC102" s="233">
        <f>IF(AZ102=3,G102,0)</f>
        <v>0</v>
      </c>
      <c r="BD102" s="233">
        <f>IF(AZ102=4,G102,0)</f>
        <v>0</v>
      </c>
      <c r="BE102" s="233">
        <f>IF(AZ102=5,G102,0)</f>
        <v>0</v>
      </c>
      <c r="CA102" s="258">
        <v>3</v>
      </c>
      <c r="CB102" s="258">
        <v>1</v>
      </c>
    </row>
    <row r="103" spans="1:80">
      <c r="A103" s="267"/>
      <c r="B103" s="270"/>
      <c r="C103" s="335" t="s">
        <v>254</v>
      </c>
      <c r="D103" s="336"/>
      <c r="E103" s="271">
        <v>1.05</v>
      </c>
      <c r="F103" s="272"/>
      <c r="G103" s="273"/>
      <c r="H103" s="274"/>
      <c r="I103" s="268"/>
      <c r="J103" s="275"/>
      <c r="K103" s="268"/>
      <c r="M103" s="269" t="s">
        <v>254</v>
      </c>
      <c r="O103" s="258"/>
    </row>
    <row r="104" spans="1:80">
      <c r="A104" s="259">
        <v>25</v>
      </c>
      <c r="B104" s="260" t="s">
        <v>255</v>
      </c>
      <c r="C104" s="261" t="s">
        <v>256</v>
      </c>
      <c r="D104" s="262" t="s">
        <v>229</v>
      </c>
      <c r="E104" s="263">
        <v>2.1</v>
      </c>
      <c r="F104" s="263"/>
      <c r="G104" s="264">
        <f>E104*F104</f>
        <v>0</v>
      </c>
      <c r="H104" s="265">
        <v>7.2999999999999995E-2</v>
      </c>
      <c r="I104" s="266">
        <f>E104*H104</f>
        <v>0.15329999999999999</v>
      </c>
      <c r="J104" s="265"/>
      <c r="K104" s="266">
        <f>E104*J104</f>
        <v>0</v>
      </c>
      <c r="O104" s="258">
        <v>2</v>
      </c>
      <c r="AA104" s="233">
        <v>3</v>
      </c>
      <c r="AB104" s="233">
        <v>1</v>
      </c>
      <c r="AC104" s="233">
        <v>59321101</v>
      </c>
      <c r="AZ104" s="233">
        <v>1</v>
      </c>
      <c r="BA104" s="233">
        <f>IF(AZ104=1,G104,0)</f>
        <v>0</v>
      </c>
      <c r="BB104" s="233">
        <f>IF(AZ104=2,G104,0)</f>
        <v>0</v>
      </c>
      <c r="BC104" s="233">
        <f>IF(AZ104=3,G104,0)</f>
        <v>0</v>
      </c>
      <c r="BD104" s="233">
        <f>IF(AZ104=4,G104,0)</f>
        <v>0</v>
      </c>
      <c r="BE104" s="233">
        <f>IF(AZ104=5,G104,0)</f>
        <v>0</v>
      </c>
      <c r="CA104" s="258">
        <v>3</v>
      </c>
      <c r="CB104" s="258">
        <v>1</v>
      </c>
    </row>
    <row r="105" spans="1:80">
      <c r="A105" s="267"/>
      <c r="B105" s="270"/>
      <c r="C105" s="335" t="s">
        <v>257</v>
      </c>
      <c r="D105" s="336"/>
      <c r="E105" s="271">
        <v>2.1</v>
      </c>
      <c r="F105" s="272"/>
      <c r="G105" s="273"/>
      <c r="H105" s="274"/>
      <c r="I105" s="268"/>
      <c r="J105" s="275"/>
      <c r="K105" s="268"/>
      <c r="M105" s="269" t="s">
        <v>257</v>
      </c>
      <c r="O105" s="258"/>
    </row>
    <row r="106" spans="1:80">
      <c r="A106" s="276"/>
      <c r="B106" s="277" t="s">
        <v>103</v>
      </c>
      <c r="C106" s="278" t="s">
        <v>217</v>
      </c>
      <c r="D106" s="279"/>
      <c r="E106" s="280"/>
      <c r="F106" s="281"/>
      <c r="G106" s="282">
        <f>SUM(G69:G105)</f>
        <v>0</v>
      </c>
      <c r="H106" s="283"/>
      <c r="I106" s="284">
        <f>SUM(I69:I105)</f>
        <v>3.1292096050000007</v>
      </c>
      <c r="J106" s="283"/>
      <c r="K106" s="284">
        <f>SUM(K69:K105)</f>
        <v>0</v>
      </c>
      <c r="O106" s="258">
        <v>4</v>
      </c>
      <c r="BA106" s="285">
        <f>SUM(BA69:BA105)</f>
        <v>0</v>
      </c>
      <c r="BB106" s="285">
        <f>SUM(BB69:BB105)</f>
        <v>0</v>
      </c>
      <c r="BC106" s="285">
        <f>SUM(BC69:BC105)</f>
        <v>0</v>
      </c>
      <c r="BD106" s="285">
        <f>SUM(BD69:BD105)</f>
        <v>0</v>
      </c>
      <c r="BE106" s="285">
        <f>SUM(BE69:BE105)</f>
        <v>0</v>
      </c>
    </row>
    <row r="107" spans="1:80">
      <c r="A107" s="248" t="s">
        <v>100</v>
      </c>
      <c r="B107" s="249" t="s">
        <v>258</v>
      </c>
      <c r="C107" s="250" t="s">
        <v>259</v>
      </c>
      <c r="D107" s="251"/>
      <c r="E107" s="252"/>
      <c r="F107" s="252"/>
      <c r="G107" s="253"/>
      <c r="H107" s="254"/>
      <c r="I107" s="255"/>
      <c r="J107" s="256"/>
      <c r="K107" s="257"/>
      <c r="O107" s="258">
        <v>1</v>
      </c>
    </row>
    <row r="108" spans="1:80" ht="20.399999999999999">
      <c r="A108" s="259">
        <v>26</v>
      </c>
      <c r="B108" s="260" t="s">
        <v>261</v>
      </c>
      <c r="C108" s="261" t="s">
        <v>262</v>
      </c>
      <c r="D108" s="262" t="s">
        <v>172</v>
      </c>
      <c r="E108" s="263">
        <v>81.260000000000005</v>
      </c>
      <c r="F108" s="263"/>
      <c r="G108" s="264">
        <f>E108*F108</f>
        <v>0</v>
      </c>
      <c r="H108" s="265">
        <v>0</v>
      </c>
      <c r="I108" s="266">
        <f>E108*H108</f>
        <v>0</v>
      </c>
      <c r="J108" s="265">
        <v>0</v>
      </c>
      <c r="K108" s="266">
        <f>E108*J108</f>
        <v>0</v>
      </c>
      <c r="O108" s="258">
        <v>2</v>
      </c>
      <c r="AA108" s="233">
        <v>1</v>
      </c>
      <c r="AB108" s="233">
        <v>1</v>
      </c>
      <c r="AC108" s="233">
        <v>1</v>
      </c>
      <c r="AZ108" s="233">
        <v>1</v>
      </c>
      <c r="BA108" s="233">
        <f>IF(AZ108=1,G108,0)</f>
        <v>0</v>
      </c>
      <c r="BB108" s="233">
        <f>IF(AZ108=2,G108,0)</f>
        <v>0</v>
      </c>
      <c r="BC108" s="233">
        <f>IF(AZ108=3,G108,0)</f>
        <v>0</v>
      </c>
      <c r="BD108" s="233">
        <f>IF(AZ108=4,G108,0)</f>
        <v>0</v>
      </c>
      <c r="BE108" s="233">
        <f>IF(AZ108=5,G108,0)</f>
        <v>0</v>
      </c>
      <c r="CA108" s="258">
        <v>1</v>
      </c>
      <c r="CB108" s="258">
        <v>1</v>
      </c>
    </row>
    <row r="109" spans="1:80">
      <c r="A109" s="267"/>
      <c r="B109" s="270"/>
      <c r="C109" s="335" t="s">
        <v>263</v>
      </c>
      <c r="D109" s="336"/>
      <c r="E109" s="271">
        <v>25.3</v>
      </c>
      <c r="F109" s="272"/>
      <c r="G109" s="273"/>
      <c r="H109" s="274"/>
      <c r="I109" s="268"/>
      <c r="J109" s="275"/>
      <c r="K109" s="268"/>
      <c r="M109" s="269" t="s">
        <v>263</v>
      </c>
      <c r="O109" s="258"/>
    </row>
    <row r="110" spans="1:80">
      <c r="A110" s="267"/>
      <c r="B110" s="270"/>
      <c r="C110" s="335" t="s">
        <v>264</v>
      </c>
      <c r="D110" s="336"/>
      <c r="E110" s="271">
        <v>28.4</v>
      </c>
      <c r="F110" s="272"/>
      <c r="G110" s="273"/>
      <c r="H110" s="274"/>
      <c r="I110" s="268"/>
      <c r="J110" s="275"/>
      <c r="K110" s="268"/>
      <c r="M110" s="269" t="s">
        <v>264</v>
      </c>
      <c r="O110" s="258"/>
    </row>
    <row r="111" spans="1:80">
      <c r="A111" s="267"/>
      <c r="B111" s="270"/>
      <c r="C111" s="335" t="s">
        <v>265</v>
      </c>
      <c r="D111" s="336"/>
      <c r="E111" s="271">
        <v>12.45</v>
      </c>
      <c r="F111" s="272"/>
      <c r="G111" s="273"/>
      <c r="H111" s="274"/>
      <c r="I111" s="268"/>
      <c r="J111" s="275"/>
      <c r="K111" s="268"/>
      <c r="M111" s="269" t="s">
        <v>265</v>
      </c>
      <c r="O111" s="258"/>
    </row>
    <row r="112" spans="1:80">
      <c r="A112" s="267"/>
      <c r="B112" s="270"/>
      <c r="C112" s="335" t="s">
        <v>266</v>
      </c>
      <c r="D112" s="336"/>
      <c r="E112" s="271">
        <v>5.0625</v>
      </c>
      <c r="F112" s="272"/>
      <c r="G112" s="273"/>
      <c r="H112" s="274"/>
      <c r="I112" s="268"/>
      <c r="J112" s="275"/>
      <c r="K112" s="268"/>
      <c r="M112" s="269" t="s">
        <v>266</v>
      </c>
      <c r="O112" s="258"/>
    </row>
    <row r="113" spans="1:80">
      <c r="A113" s="267"/>
      <c r="B113" s="270"/>
      <c r="C113" s="335" t="s">
        <v>267</v>
      </c>
      <c r="D113" s="336"/>
      <c r="E113" s="271">
        <v>3.67</v>
      </c>
      <c r="F113" s="272"/>
      <c r="G113" s="273"/>
      <c r="H113" s="274"/>
      <c r="I113" s="268"/>
      <c r="J113" s="275"/>
      <c r="K113" s="268"/>
      <c r="M113" s="269" t="s">
        <v>267</v>
      </c>
      <c r="O113" s="258"/>
    </row>
    <row r="114" spans="1:80">
      <c r="A114" s="267"/>
      <c r="B114" s="270"/>
      <c r="C114" s="335" t="s">
        <v>268</v>
      </c>
      <c r="D114" s="336"/>
      <c r="E114" s="271">
        <v>2.04</v>
      </c>
      <c r="F114" s="272"/>
      <c r="G114" s="273"/>
      <c r="H114" s="274"/>
      <c r="I114" s="268"/>
      <c r="J114" s="275"/>
      <c r="K114" s="268"/>
      <c r="M114" s="269" t="s">
        <v>268</v>
      </c>
      <c r="O114" s="258"/>
    </row>
    <row r="115" spans="1:80">
      <c r="A115" s="267"/>
      <c r="B115" s="270"/>
      <c r="C115" s="335" t="s">
        <v>269</v>
      </c>
      <c r="D115" s="336"/>
      <c r="E115" s="271">
        <v>6.1875</v>
      </c>
      <c r="F115" s="272"/>
      <c r="G115" s="273"/>
      <c r="H115" s="274"/>
      <c r="I115" s="268"/>
      <c r="J115" s="275"/>
      <c r="K115" s="268"/>
      <c r="M115" s="269" t="s">
        <v>269</v>
      </c>
      <c r="O115" s="258"/>
    </row>
    <row r="116" spans="1:80">
      <c r="A116" s="267"/>
      <c r="B116" s="270"/>
      <c r="C116" s="335" t="s">
        <v>270</v>
      </c>
      <c r="D116" s="336"/>
      <c r="E116" s="271">
        <v>2.25</v>
      </c>
      <c r="F116" s="272"/>
      <c r="G116" s="273"/>
      <c r="H116" s="274"/>
      <c r="I116" s="268"/>
      <c r="J116" s="275"/>
      <c r="K116" s="268"/>
      <c r="M116" s="269" t="s">
        <v>270</v>
      </c>
      <c r="O116" s="258"/>
    </row>
    <row r="117" spans="1:80">
      <c r="A117" s="267"/>
      <c r="B117" s="270"/>
      <c r="C117" s="335" t="s">
        <v>271</v>
      </c>
      <c r="D117" s="336"/>
      <c r="E117" s="271">
        <v>-4.0999999999999996</v>
      </c>
      <c r="F117" s="272"/>
      <c r="G117" s="273"/>
      <c r="H117" s="274"/>
      <c r="I117" s="268"/>
      <c r="J117" s="275"/>
      <c r="K117" s="268"/>
      <c r="M117" s="269" t="s">
        <v>271</v>
      </c>
      <c r="O117" s="258"/>
    </row>
    <row r="118" spans="1:80" ht="20.399999999999999">
      <c r="A118" s="259">
        <v>27</v>
      </c>
      <c r="B118" s="260" t="s">
        <v>261</v>
      </c>
      <c r="C118" s="261" t="s">
        <v>272</v>
      </c>
      <c r="D118" s="262" t="s">
        <v>172</v>
      </c>
      <c r="E118" s="263">
        <v>84.525000000000006</v>
      </c>
      <c r="F118" s="263"/>
      <c r="G118" s="264">
        <f>E118*F118</f>
        <v>0</v>
      </c>
      <c r="H118" s="265">
        <v>0</v>
      </c>
      <c r="I118" s="266">
        <f>E118*H118</f>
        <v>0</v>
      </c>
      <c r="J118" s="265">
        <v>0</v>
      </c>
      <c r="K118" s="266">
        <f>E118*J118</f>
        <v>0</v>
      </c>
      <c r="O118" s="258">
        <v>2</v>
      </c>
      <c r="AA118" s="233">
        <v>1</v>
      </c>
      <c r="AB118" s="233">
        <v>1</v>
      </c>
      <c r="AC118" s="233">
        <v>1</v>
      </c>
      <c r="AZ118" s="233">
        <v>1</v>
      </c>
      <c r="BA118" s="233">
        <f>IF(AZ118=1,G118,0)</f>
        <v>0</v>
      </c>
      <c r="BB118" s="233">
        <f>IF(AZ118=2,G118,0)</f>
        <v>0</v>
      </c>
      <c r="BC118" s="233">
        <f>IF(AZ118=3,G118,0)</f>
        <v>0</v>
      </c>
      <c r="BD118" s="233">
        <f>IF(AZ118=4,G118,0)</f>
        <v>0</v>
      </c>
      <c r="BE118" s="233">
        <f>IF(AZ118=5,G118,0)</f>
        <v>0</v>
      </c>
      <c r="CA118" s="258">
        <v>1</v>
      </c>
      <c r="CB118" s="258">
        <v>1</v>
      </c>
    </row>
    <row r="119" spans="1:80">
      <c r="A119" s="267"/>
      <c r="B119" s="270"/>
      <c r="C119" s="335" t="s">
        <v>273</v>
      </c>
      <c r="D119" s="336"/>
      <c r="E119" s="271">
        <v>25.3</v>
      </c>
      <c r="F119" s="272"/>
      <c r="G119" s="273"/>
      <c r="H119" s="274"/>
      <c r="I119" s="268"/>
      <c r="J119" s="275"/>
      <c r="K119" s="268"/>
      <c r="M119" s="269" t="s">
        <v>273</v>
      </c>
      <c r="O119" s="258"/>
    </row>
    <row r="120" spans="1:80">
      <c r="A120" s="267"/>
      <c r="B120" s="270"/>
      <c r="C120" s="335" t="s">
        <v>274</v>
      </c>
      <c r="D120" s="336"/>
      <c r="E120" s="271">
        <v>21.67</v>
      </c>
      <c r="F120" s="272"/>
      <c r="G120" s="273"/>
      <c r="H120" s="274"/>
      <c r="I120" s="268"/>
      <c r="J120" s="275"/>
      <c r="K120" s="268"/>
      <c r="M120" s="269" t="s">
        <v>274</v>
      </c>
      <c r="O120" s="258"/>
    </row>
    <row r="121" spans="1:80">
      <c r="A121" s="267"/>
      <c r="B121" s="270"/>
      <c r="C121" s="335" t="s">
        <v>275</v>
      </c>
      <c r="D121" s="336"/>
      <c r="E121" s="271">
        <v>23.785</v>
      </c>
      <c r="F121" s="272"/>
      <c r="G121" s="273"/>
      <c r="H121" s="274"/>
      <c r="I121" s="268"/>
      <c r="J121" s="275"/>
      <c r="K121" s="268"/>
      <c r="M121" s="269" t="s">
        <v>275</v>
      </c>
      <c r="O121" s="258"/>
    </row>
    <row r="122" spans="1:80">
      <c r="A122" s="267"/>
      <c r="B122" s="270"/>
      <c r="C122" s="335" t="s">
        <v>276</v>
      </c>
      <c r="D122" s="336"/>
      <c r="E122" s="271">
        <v>15.82</v>
      </c>
      <c r="F122" s="272"/>
      <c r="G122" s="273"/>
      <c r="H122" s="274"/>
      <c r="I122" s="268"/>
      <c r="J122" s="275"/>
      <c r="K122" s="268"/>
      <c r="M122" s="269" t="s">
        <v>276</v>
      </c>
      <c r="O122" s="258"/>
    </row>
    <row r="123" spans="1:80">
      <c r="A123" s="267"/>
      <c r="B123" s="270"/>
      <c r="C123" s="335" t="s">
        <v>277</v>
      </c>
      <c r="D123" s="336"/>
      <c r="E123" s="271">
        <v>-2.0499999999999998</v>
      </c>
      <c r="F123" s="272"/>
      <c r="G123" s="273"/>
      <c r="H123" s="274"/>
      <c r="I123" s="268"/>
      <c r="J123" s="275"/>
      <c r="K123" s="268"/>
      <c r="M123" s="269" t="s">
        <v>277</v>
      </c>
      <c r="O123" s="258"/>
    </row>
    <row r="124" spans="1:80">
      <c r="A124" s="259">
        <v>28</v>
      </c>
      <c r="B124" s="260" t="s">
        <v>278</v>
      </c>
      <c r="C124" s="261" t="s">
        <v>279</v>
      </c>
      <c r="D124" s="262" t="s">
        <v>181</v>
      </c>
      <c r="E124" s="263">
        <v>1.3158000000000001</v>
      </c>
      <c r="F124" s="263"/>
      <c r="G124" s="264">
        <f>E124*F124</f>
        <v>0</v>
      </c>
      <c r="H124" s="265">
        <v>1.0202899999999999</v>
      </c>
      <c r="I124" s="266">
        <f>E124*H124</f>
        <v>1.342497582</v>
      </c>
      <c r="J124" s="265">
        <v>0</v>
      </c>
      <c r="K124" s="266">
        <f>E124*J124</f>
        <v>0</v>
      </c>
      <c r="O124" s="258">
        <v>2</v>
      </c>
      <c r="AA124" s="233">
        <v>1</v>
      </c>
      <c r="AB124" s="233">
        <v>1</v>
      </c>
      <c r="AC124" s="233">
        <v>1</v>
      </c>
      <c r="AZ124" s="233">
        <v>1</v>
      </c>
      <c r="BA124" s="233">
        <f>IF(AZ124=1,G124,0)</f>
        <v>0</v>
      </c>
      <c r="BB124" s="233">
        <f>IF(AZ124=2,G124,0)</f>
        <v>0</v>
      </c>
      <c r="BC124" s="233">
        <f>IF(AZ124=3,G124,0)</f>
        <v>0</v>
      </c>
      <c r="BD124" s="233">
        <f>IF(AZ124=4,G124,0)</f>
        <v>0</v>
      </c>
      <c r="BE124" s="233">
        <f>IF(AZ124=5,G124,0)</f>
        <v>0</v>
      </c>
      <c r="CA124" s="258">
        <v>1</v>
      </c>
      <c r="CB124" s="258">
        <v>1</v>
      </c>
    </row>
    <row r="125" spans="1:80">
      <c r="A125" s="267"/>
      <c r="B125" s="270"/>
      <c r="C125" s="335" t="s">
        <v>280</v>
      </c>
      <c r="D125" s="336"/>
      <c r="E125" s="271">
        <v>0.56740000000000002</v>
      </c>
      <c r="F125" s="272"/>
      <c r="G125" s="273"/>
      <c r="H125" s="274"/>
      <c r="I125" s="268"/>
      <c r="J125" s="275"/>
      <c r="K125" s="268"/>
      <c r="M125" s="269" t="s">
        <v>280</v>
      </c>
      <c r="O125" s="258"/>
    </row>
    <row r="126" spans="1:80">
      <c r="A126" s="267"/>
      <c r="B126" s="270"/>
      <c r="C126" s="335" t="s">
        <v>281</v>
      </c>
      <c r="D126" s="336"/>
      <c r="E126" s="271">
        <v>0.74839999999999995</v>
      </c>
      <c r="F126" s="272"/>
      <c r="G126" s="273"/>
      <c r="H126" s="274"/>
      <c r="I126" s="268"/>
      <c r="J126" s="275"/>
      <c r="K126" s="268"/>
      <c r="M126" s="269" t="s">
        <v>281</v>
      </c>
      <c r="O126" s="258"/>
    </row>
    <row r="127" spans="1:80">
      <c r="A127" s="259">
        <v>29</v>
      </c>
      <c r="B127" s="260" t="s">
        <v>282</v>
      </c>
      <c r="C127" s="261" t="s">
        <v>283</v>
      </c>
      <c r="D127" s="262" t="s">
        <v>157</v>
      </c>
      <c r="E127" s="263">
        <v>13.850300000000001</v>
      </c>
      <c r="F127" s="263"/>
      <c r="G127" s="264">
        <f>E127*F127</f>
        <v>0</v>
      </c>
      <c r="H127" s="265">
        <v>2.5</v>
      </c>
      <c r="I127" s="266">
        <f>E127*H127</f>
        <v>34.625750000000004</v>
      </c>
      <c r="J127" s="265"/>
      <c r="K127" s="266">
        <f>E127*J127</f>
        <v>0</v>
      </c>
      <c r="O127" s="258">
        <v>2</v>
      </c>
      <c r="AA127" s="233">
        <v>3</v>
      </c>
      <c r="AB127" s="233">
        <v>1</v>
      </c>
      <c r="AC127" s="233">
        <v>589221491</v>
      </c>
      <c r="AZ127" s="233">
        <v>1</v>
      </c>
      <c r="BA127" s="233">
        <f>IF(AZ127=1,G127,0)</f>
        <v>0</v>
      </c>
      <c r="BB127" s="233">
        <f>IF(AZ127=2,G127,0)</f>
        <v>0</v>
      </c>
      <c r="BC127" s="233">
        <f>IF(AZ127=3,G127,0)</f>
        <v>0</v>
      </c>
      <c r="BD127" s="233">
        <f>IF(AZ127=4,G127,0)</f>
        <v>0</v>
      </c>
      <c r="BE127" s="233">
        <f>IF(AZ127=5,G127,0)</f>
        <v>0</v>
      </c>
      <c r="CA127" s="258">
        <v>3</v>
      </c>
      <c r="CB127" s="258">
        <v>1</v>
      </c>
    </row>
    <row r="128" spans="1:80">
      <c r="A128" s="267"/>
      <c r="B128" s="270"/>
      <c r="C128" s="335" t="s">
        <v>284</v>
      </c>
      <c r="D128" s="336"/>
      <c r="E128" s="271">
        <v>0</v>
      </c>
      <c r="F128" s="272"/>
      <c r="G128" s="273"/>
      <c r="H128" s="274"/>
      <c r="I128" s="268"/>
      <c r="J128" s="275"/>
      <c r="K128" s="268"/>
      <c r="M128" s="269" t="s">
        <v>284</v>
      </c>
      <c r="O128" s="258"/>
    </row>
    <row r="129" spans="1:80">
      <c r="A129" s="267"/>
      <c r="B129" s="270"/>
      <c r="C129" s="335" t="s">
        <v>285</v>
      </c>
      <c r="D129" s="336"/>
      <c r="E129" s="271">
        <v>5.9725999999999999</v>
      </c>
      <c r="F129" s="272"/>
      <c r="G129" s="273"/>
      <c r="H129" s="274"/>
      <c r="I129" s="268"/>
      <c r="J129" s="275"/>
      <c r="K129" s="268"/>
      <c r="M129" s="269" t="s">
        <v>285</v>
      </c>
      <c r="O129" s="258"/>
    </row>
    <row r="130" spans="1:80">
      <c r="A130" s="267"/>
      <c r="B130" s="270"/>
      <c r="C130" s="335" t="s">
        <v>286</v>
      </c>
      <c r="D130" s="336"/>
      <c r="E130" s="271">
        <v>7.8776999999999999</v>
      </c>
      <c r="F130" s="272"/>
      <c r="G130" s="273"/>
      <c r="H130" s="274"/>
      <c r="I130" s="268"/>
      <c r="J130" s="275"/>
      <c r="K130" s="268"/>
      <c r="M130" s="269" t="s">
        <v>286</v>
      </c>
      <c r="O130" s="258"/>
    </row>
    <row r="131" spans="1:80">
      <c r="A131" s="259">
        <v>30</v>
      </c>
      <c r="B131" s="260" t="s">
        <v>287</v>
      </c>
      <c r="C131" s="261" t="s">
        <v>288</v>
      </c>
      <c r="D131" s="262" t="s">
        <v>229</v>
      </c>
      <c r="E131" s="263">
        <v>682.58399999999995</v>
      </c>
      <c r="F131" s="263"/>
      <c r="G131" s="264">
        <f>E131*F131</f>
        <v>0</v>
      </c>
      <c r="H131" s="265">
        <v>1.9800000000000002E-2</v>
      </c>
      <c r="I131" s="266">
        <f>E131*H131</f>
        <v>13.5151632</v>
      </c>
      <c r="J131" s="265"/>
      <c r="K131" s="266">
        <f>E131*J131</f>
        <v>0</v>
      </c>
      <c r="O131" s="258">
        <v>2</v>
      </c>
      <c r="AA131" s="233">
        <v>3</v>
      </c>
      <c r="AB131" s="233">
        <v>1</v>
      </c>
      <c r="AC131" s="233">
        <v>5951560800</v>
      </c>
      <c r="AZ131" s="233">
        <v>1</v>
      </c>
      <c r="BA131" s="233">
        <f>IF(AZ131=1,G131,0)</f>
        <v>0</v>
      </c>
      <c r="BB131" s="233">
        <f>IF(AZ131=2,G131,0)</f>
        <v>0</v>
      </c>
      <c r="BC131" s="233">
        <f>IF(AZ131=3,G131,0)</f>
        <v>0</v>
      </c>
      <c r="BD131" s="233">
        <f>IF(AZ131=4,G131,0)</f>
        <v>0</v>
      </c>
      <c r="BE131" s="233">
        <f>IF(AZ131=5,G131,0)</f>
        <v>0</v>
      </c>
      <c r="CA131" s="258">
        <v>3</v>
      </c>
      <c r="CB131" s="258">
        <v>1</v>
      </c>
    </row>
    <row r="132" spans="1:80">
      <c r="A132" s="267"/>
      <c r="B132" s="270"/>
      <c r="C132" s="335" t="s">
        <v>289</v>
      </c>
      <c r="D132" s="336"/>
      <c r="E132" s="271">
        <v>650.08000000000004</v>
      </c>
      <c r="F132" s="272"/>
      <c r="G132" s="273"/>
      <c r="H132" s="274"/>
      <c r="I132" s="268"/>
      <c r="J132" s="275"/>
      <c r="K132" s="268"/>
      <c r="M132" s="269" t="s">
        <v>289</v>
      </c>
      <c r="O132" s="258"/>
    </row>
    <row r="133" spans="1:80">
      <c r="A133" s="267"/>
      <c r="B133" s="270"/>
      <c r="C133" s="335" t="s">
        <v>290</v>
      </c>
      <c r="D133" s="336"/>
      <c r="E133" s="271">
        <v>32.503999999999998</v>
      </c>
      <c r="F133" s="272"/>
      <c r="G133" s="273"/>
      <c r="H133" s="274"/>
      <c r="I133" s="268"/>
      <c r="J133" s="275"/>
      <c r="K133" s="268"/>
      <c r="M133" s="269" t="s">
        <v>290</v>
      </c>
      <c r="O133" s="258"/>
    </row>
    <row r="134" spans="1:80">
      <c r="A134" s="259">
        <v>31</v>
      </c>
      <c r="B134" s="260" t="s">
        <v>291</v>
      </c>
      <c r="C134" s="261" t="s">
        <v>292</v>
      </c>
      <c r="D134" s="262" t="s">
        <v>229</v>
      </c>
      <c r="E134" s="263">
        <v>710.01</v>
      </c>
      <c r="F134" s="263"/>
      <c r="G134" s="264">
        <f>E134*F134</f>
        <v>0</v>
      </c>
      <c r="H134" s="265">
        <v>2.1000000000000001E-2</v>
      </c>
      <c r="I134" s="266">
        <f>E134*H134</f>
        <v>14.910210000000001</v>
      </c>
      <c r="J134" s="265"/>
      <c r="K134" s="266">
        <f>E134*J134</f>
        <v>0</v>
      </c>
      <c r="O134" s="258">
        <v>2</v>
      </c>
      <c r="AA134" s="233">
        <v>3</v>
      </c>
      <c r="AB134" s="233">
        <v>1</v>
      </c>
      <c r="AC134" s="233">
        <v>5951560801</v>
      </c>
      <c r="AZ134" s="233">
        <v>1</v>
      </c>
      <c r="BA134" s="233">
        <f>IF(AZ134=1,G134,0)</f>
        <v>0</v>
      </c>
      <c r="BB134" s="233">
        <f>IF(AZ134=2,G134,0)</f>
        <v>0</v>
      </c>
      <c r="BC134" s="233">
        <f>IF(AZ134=3,G134,0)</f>
        <v>0</v>
      </c>
      <c r="BD134" s="233">
        <f>IF(AZ134=4,G134,0)</f>
        <v>0</v>
      </c>
      <c r="BE134" s="233">
        <f>IF(AZ134=5,G134,0)</f>
        <v>0</v>
      </c>
      <c r="CA134" s="258">
        <v>3</v>
      </c>
      <c r="CB134" s="258">
        <v>1</v>
      </c>
    </row>
    <row r="135" spans="1:80">
      <c r="A135" s="267"/>
      <c r="B135" s="270"/>
      <c r="C135" s="335" t="s">
        <v>293</v>
      </c>
      <c r="D135" s="336"/>
      <c r="E135" s="271">
        <v>676.2</v>
      </c>
      <c r="F135" s="272"/>
      <c r="G135" s="273"/>
      <c r="H135" s="274"/>
      <c r="I135" s="268"/>
      <c r="J135" s="275"/>
      <c r="K135" s="268"/>
      <c r="M135" s="269" t="s">
        <v>293</v>
      </c>
      <c r="O135" s="258"/>
    </row>
    <row r="136" spans="1:80">
      <c r="A136" s="267"/>
      <c r="B136" s="270"/>
      <c r="C136" s="335" t="s">
        <v>294</v>
      </c>
      <c r="D136" s="336"/>
      <c r="E136" s="271">
        <v>33.81</v>
      </c>
      <c r="F136" s="272"/>
      <c r="G136" s="273"/>
      <c r="H136" s="274"/>
      <c r="I136" s="268"/>
      <c r="J136" s="275"/>
      <c r="K136" s="268"/>
      <c r="M136" s="269" t="s">
        <v>294</v>
      </c>
      <c r="O136" s="258"/>
    </row>
    <row r="137" spans="1:80">
      <c r="A137" s="276"/>
      <c r="B137" s="277" t="s">
        <v>103</v>
      </c>
      <c r="C137" s="278" t="s">
        <v>260</v>
      </c>
      <c r="D137" s="279"/>
      <c r="E137" s="280"/>
      <c r="F137" s="281"/>
      <c r="G137" s="282">
        <f>SUM(G107:G136)</f>
        <v>0</v>
      </c>
      <c r="H137" s="283"/>
      <c r="I137" s="284">
        <f>SUM(I107:I136)</f>
        <v>64.393620782000013</v>
      </c>
      <c r="J137" s="283"/>
      <c r="K137" s="284">
        <f>SUM(K107:K136)</f>
        <v>0</v>
      </c>
      <c r="O137" s="258">
        <v>4</v>
      </c>
      <c r="BA137" s="285">
        <f>SUM(BA107:BA136)</f>
        <v>0</v>
      </c>
      <c r="BB137" s="285">
        <f>SUM(BB107:BB136)</f>
        <v>0</v>
      </c>
      <c r="BC137" s="285">
        <f>SUM(BC107:BC136)</f>
        <v>0</v>
      </c>
      <c r="BD137" s="285">
        <f>SUM(BD107:BD136)</f>
        <v>0</v>
      </c>
      <c r="BE137" s="285">
        <f>SUM(BE107:BE136)</f>
        <v>0</v>
      </c>
    </row>
    <row r="138" spans="1:80">
      <c r="A138" s="248" t="s">
        <v>100</v>
      </c>
      <c r="B138" s="249" t="s">
        <v>295</v>
      </c>
      <c r="C138" s="250" t="s">
        <v>296</v>
      </c>
      <c r="D138" s="251"/>
      <c r="E138" s="252"/>
      <c r="F138" s="252"/>
      <c r="G138" s="253"/>
      <c r="H138" s="254"/>
      <c r="I138" s="255"/>
      <c r="J138" s="256"/>
      <c r="K138" s="257"/>
      <c r="O138" s="258">
        <v>1</v>
      </c>
    </row>
    <row r="139" spans="1:80">
      <c r="A139" s="259">
        <v>32</v>
      </c>
      <c r="B139" s="260" t="s">
        <v>227</v>
      </c>
      <c r="C139" s="261" t="s">
        <v>228</v>
      </c>
      <c r="D139" s="262" t="s">
        <v>229</v>
      </c>
      <c r="E139" s="263">
        <v>9</v>
      </c>
      <c r="F139" s="263"/>
      <c r="G139" s="264">
        <f>E139*F139</f>
        <v>0</v>
      </c>
      <c r="H139" s="265">
        <v>7.1300000000000001E-3</v>
      </c>
      <c r="I139" s="266">
        <f>E139*H139</f>
        <v>6.4170000000000005E-2</v>
      </c>
      <c r="J139" s="265">
        <v>0</v>
      </c>
      <c r="K139" s="266">
        <f>E139*J139</f>
        <v>0</v>
      </c>
      <c r="O139" s="258">
        <v>2</v>
      </c>
      <c r="AA139" s="233">
        <v>1</v>
      </c>
      <c r="AB139" s="233">
        <v>1</v>
      </c>
      <c r="AC139" s="233">
        <v>1</v>
      </c>
      <c r="AZ139" s="233">
        <v>1</v>
      </c>
      <c r="BA139" s="233">
        <f>IF(AZ139=1,G139,0)</f>
        <v>0</v>
      </c>
      <c r="BB139" s="233">
        <f>IF(AZ139=2,G139,0)</f>
        <v>0</v>
      </c>
      <c r="BC139" s="233">
        <f>IF(AZ139=3,G139,0)</f>
        <v>0</v>
      </c>
      <c r="BD139" s="233">
        <f>IF(AZ139=4,G139,0)</f>
        <v>0</v>
      </c>
      <c r="BE139" s="233">
        <f>IF(AZ139=5,G139,0)</f>
        <v>0</v>
      </c>
      <c r="CA139" s="258">
        <v>1</v>
      </c>
      <c r="CB139" s="258">
        <v>1</v>
      </c>
    </row>
    <row r="140" spans="1:80">
      <c r="A140" s="267"/>
      <c r="B140" s="270"/>
      <c r="C140" s="335" t="s">
        <v>298</v>
      </c>
      <c r="D140" s="336"/>
      <c r="E140" s="271">
        <v>2</v>
      </c>
      <c r="F140" s="272"/>
      <c r="G140" s="273"/>
      <c r="H140" s="274"/>
      <c r="I140" s="268"/>
      <c r="J140" s="275"/>
      <c r="K140" s="268"/>
      <c r="M140" s="269" t="s">
        <v>298</v>
      </c>
      <c r="O140" s="258"/>
    </row>
    <row r="141" spans="1:80">
      <c r="A141" s="267"/>
      <c r="B141" s="270"/>
      <c r="C141" s="335" t="s">
        <v>299</v>
      </c>
      <c r="D141" s="336"/>
      <c r="E141" s="271">
        <v>7</v>
      </c>
      <c r="F141" s="272"/>
      <c r="G141" s="273"/>
      <c r="H141" s="274"/>
      <c r="I141" s="268"/>
      <c r="J141" s="275"/>
      <c r="K141" s="268"/>
      <c r="M141" s="269" t="s">
        <v>299</v>
      </c>
      <c r="O141" s="258"/>
    </row>
    <row r="142" spans="1:80">
      <c r="A142" s="259">
        <v>33</v>
      </c>
      <c r="B142" s="260" t="s">
        <v>300</v>
      </c>
      <c r="C142" s="261" t="s">
        <v>301</v>
      </c>
      <c r="D142" s="262" t="s">
        <v>172</v>
      </c>
      <c r="E142" s="263">
        <v>68.362499999999997</v>
      </c>
      <c r="F142" s="263"/>
      <c r="G142" s="264">
        <f>E142*F142</f>
        <v>0</v>
      </c>
      <c r="H142" s="265">
        <v>9.1350000000000001E-2</v>
      </c>
      <c r="I142" s="266">
        <f>E142*H142</f>
        <v>6.2449143749999996</v>
      </c>
      <c r="J142" s="265">
        <v>0</v>
      </c>
      <c r="K142" s="266">
        <f>E142*J142</f>
        <v>0</v>
      </c>
      <c r="O142" s="258">
        <v>2</v>
      </c>
      <c r="AA142" s="233">
        <v>1</v>
      </c>
      <c r="AB142" s="233">
        <v>1</v>
      </c>
      <c r="AC142" s="233">
        <v>1</v>
      </c>
      <c r="AZ142" s="233">
        <v>1</v>
      </c>
      <c r="BA142" s="233">
        <f>IF(AZ142=1,G142,0)</f>
        <v>0</v>
      </c>
      <c r="BB142" s="233">
        <f>IF(AZ142=2,G142,0)</f>
        <v>0</v>
      </c>
      <c r="BC142" s="233">
        <f>IF(AZ142=3,G142,0)</f>
        <v>0</v>
      </c>
      <c r="BD142" s="233">
        <f>IF(AZ142=4,G142,0)</f>
        <v>0</v>
      </c>
      <c r="BE142" s="233">
        <f>IF(AZ142=5,G142,0)</f>
        <v>0</v>
      </c>
      <c r="CA142" s="258">
        <v>1</v>
      </c>
      <c r="CB142" s="258">
        <v>1</v>
      </c>
    </row>
    <row r="143" spans="1:80">
      <c r="A143" s="267"/>
      <c r="B143" s="270"/>
      <c r="C143" s="335" t="s">
        <v>302</v>
      </c>
      <c r="D143" s="336"/>
      <c r="E143" s="271">
        <v>6.7</v>
      </c>
      <c r="F143" s="272"/>
      <c r="G143" s="273"/>
      <c r="H143" s="274"/>
      <c r="I143" s="268"/>
      <c r="J143" s="275"/>
      <c r="K143" s="268"/>
      <c r="M143" s="269" t="s">
        <v>302</v>
      </c>
      <c r="O143" s="258"/>
    </row>
    <row r="144" spans="1:80">
      <c r="A144" s="267"/>
      <c r="B144" s="270"/>
      <c r="C144" s="335" t="s">
        <v>303</v>
      </c>
      <c r="D144" s="336"/>
      <c r="E144" s="271">
        <v>-3.2</v>
      </c>
      <c r="F144" s="272"/>
      <c r="G144" s="273"/>
      <c r="H144" s="274"/>
      <c r="I144" s="268"/>
      <c r="J144" s="275"/>
      <c r="K144" s="268"/>
      <c r="M144" s="269" t="s">
        <v>303</v>
      </c>
      <c r="O144" s="258"/>
    </row>
    <row r="145" spans="1:80">
      <c r="A145" s="267"/>
      <c r="B145" s="270"/>
      <c r="C145" s="335" t="s">
        <v>304</v>
      </c>
      <c r="D145" s="336"/>
      <c r="E145" s="271">
        <v>0</v>
      </c>
      <c r="F145" s="272"/>
      <c r="G145" s="273"/>
      <c r="H145" s="274"/>
      <c r="I145" s="268"/>
      <c r="J145" s="275"/>
      <c r="K145" s="268"/>
      <c r="M145" s="269" t="s">
        <v>304</v>
      </c>
      <c r="O145" s="258"/>
    </row>
    <row r="146" spans="1:80">
      <c r="A146" s="267"/>
      <c r="B146" s="270"/>
      <c r="C146" s="335" t="s">
        <v>305</v>
      </c>
      <c r="D146" s="336"/>
      <c r="E146" s="271">
        <v>71.362499999999997</v>
      </c>
      <c r="F146" s="272"/>
      <c r="G146" s="273"/>
      <c r="H146" s="274"/>
      <c r="I146" s="268"/>
      <c r="J146" s="275"/>
      <c r="K146" s="268"/>
      <c r="M146" s="269" t="s">
        <v>305</v>
      </c>
      <c r="O146" s="258"/>
    </row>
    <row r="147" spans="1:80">
      <c r="A147" s="267"/>
      <c r="B147" s="270"/>
      <c r="C147" s="335" t="s">
        <v>306</v>
      </c>
      <c r="D147" s="336"/>
      <c r="E147" s="271">
        <v>-9.6</v>
      </c>
      <c r="F147" s="272"/>
      <c r="G147" s="273"/>
      <c r="H147" s="274"/>
      <c r="I147" s="268"/>
      <c r="J147" s="275"/>
      <c r="K147" s="268"/>
      <c r="M147" s="269" t="s">
        <v>306</v>
      </c>
      <c r="O147" s="258"/>
    </row>
    <row r="148" spans="1:80">
      <c r="A148" s="267"/>
      <c r="B148" s="270"/>
      <c r="C148" s="335" t="s">
        <v>307</v>
      </c>
      <c r="D148" s="336"/>
      <c r="E148" s="271">
        <v>-2.8</v>
      </c>
      <c r="F148" s="272"/>
      <c r="G148" s="273"/>
      <c r="H148" s="274"/>
      <c r="I148" s="268"/>
      <c r="J148" s="275"/>
      <c r="K148" s="268"/>
      <c r="M148" s="269" t="s">
        <v>307</v>
      </c>
      <c r="O148" s="258"/>
    </row>
    <row r="149" spans="1:80">
      <c r="A149" s="267"/>
      <c r="B149" s="270"/>
      <c r="C149" s="335" t="s">
        <v>308</v>
      </c>
      <c r="D149" s="336"/>
      <c r="E149" s="271">
        <v>-1.8</v>
      </c>
      <c r="F149" s="272"/>
      <c r="G149" s="273"/>
      <c r="H149" s="274"/>
      <c r="I149" s="268"/>
      <c r="J149" s="275"/>
      <c r="K149" s="268"/>
      <c r="M149" s="269" t="s">
        <v>308</v>
      </c>
      <c r="O149" s="258"/>
    </row>
    <row r="150" spans="1:80">
      <c r="A150" s="267"/>
      <c r="B150" s="270"/>
      <c r="C150" s="335" t="s">
        <v>309</v>
      </c>
      <c r="D150" s="336"/>
      <c r="E150" s="271">
        <v>7.7</v>
      </c>
      <c r="F150" s="272"/>
      <c r="G150" s="273"/>
      <c r="H150" s="274"/>
      <c r="I150" s="268"/>
      <c r="J150" s="275"/>
      <c r="K150" s="268"/>
      <c r="M150" s="269" t="s">
        <v>309</v>
      </c>
      <c r="O150" s="258"/>
    </row>
    <row r="151" spans="1:80">
      <c r="A151" s="259">
        <v>34</v>
      </c>
      <c r="B151" s="260" t="s">
        <v>310</v>
      </c>
      <c r="C151" s="261" t="s">
        <v>311</v>
      </c>
      <c r="D151" s="262" t="s">
        <v>172</v>
      </c>
      <c r="E151" s="263">
        <v>2.375</v>
      </c>
      <c r="F151" s="263"/>
      <c r="G151" s="264">
        <f>E151*F151</f>
        <v>0</v>
      </c>
      <c r="H151" s="265">
        <v>0.13719999999999999</v>
      </c>
      <c r="I151" s="266">
        <f>E151*H151</f>
        <v>0.32584999999999997</v>
      </c>
      <c r="J151" s="265">
        <v>0</v>
      </c>
      <c r="K151" s="266">
        <f>E151*J151</f>
        <v>0</v>
      </c>
      <c r="O151" s="258">
        <v>2</v>
      </c>
      <c r="AA151" s="233">
        <v>1</v>
      </c>
      <c r="AB151" s="233">
        <v>1</v>
      </c>
      <c r="AC151" s="233">
        <v>1</v>
      </c>
      <c r="AZ151" s="233">
        <v>1</v>
      </c>
      <c r="BA151" s="233">
        <f>IF(AZ151=1,G151,0)</f>
        <v>0</v>
      </c>
      <c r="BB151" s="233">
        <f>IF(AZ151=2,G151,0)</f>
        <v>0</v>
      </c>
      <c r="BC151" s="233">
        <f>IF(AZ151=3,G151,0)</f>
        <v>0</v>
      </c>
      <c r="BD151" s="233">
        <f>IF(AZ151=4,G151,0)</f>
        <v>0</v>
      </c>
      <c r="BE151" s="233">
        <f>IF(AZ151=5,G151,0)</f>
        <v>0</v>
      </c>
      <c r="CA151" s="258">
        <v>1</v>
      </c>
      <c r="CB151" s="258">
        <v>1</v>
      </c>
    </row>
    <row r="152" spans="1:80">
      <c r="A152" s="267"/>
      <c r="B152" s="270"/>
      <c r="C152" s="335" t="s">
        <v>304</v>
      </c>
      <c r="D152" s="336"/>
      <c r="E152" s="271">
        <v>0</v>
      </c>
      <c r="F152" s="272"/>
      <c r="G152" s="273"/>
      <c r="H152" s="274"/>
      <c r="I152" s="268"/>
      <c r="J152" s="275"/>
      <c r="K152" s="268"/>
      <c r="M152" s="269" t="s">
        <v>304</v>
      </c>
      <c r="O152" s="258"/>
    </row>
    <row r="153" spans="1:80">
      <c r="A153" s="267"/>
      <c r="B153" s="270"/>
      <c r="C153" s="335" t="s">
        <v>312</v>
      </c>
      <c r="D153" s="336"/>
      <c r="E153" s="271">
        <v>2.375</v>
      </c>
      <c r="F153" s="272"/>
      <c r="G153" s="273"/>
      <c r="H153" s="274"/>
      <c r="I153" s="268"/>
      <c r="J153" s="275"/>
      <c r="K153" s="268"/>
      <c r="M153" s="269" t="s">
        <v>312</v>
      </c>
      <c r="O153" s="258"/>
    </row>
    <row r="154" spans="1:80" ht="20.399999999999999">
      <c r="A154" s="259">
        <v>35</v>
      </c>
      <c r="B154" s="260" t="s">
        <v>313</v>
      </c>
      <c r="C154" s="261" t="s">
        <v>314</v>
      </c>
      <c r="D154" s="262" t="s">
        <v>172</v>
      </c>
      <c r="E154" s="263">
        <v>4.26</v>
      </c>
      <c r="F154" s="263"/>
      <c r="G154" s="264">
        <f>E154*F154</f>
        <v>0</v>
      </c>
      <c r="H154" s="265">
        <v>2.7629999999999998E-2</v>
      </c>
      <c r="I154" s="266">
        <f>E154*H154</f>
        <v>0.11770379999999998</v>
      </c>
      <c r="J154" s="265">
        <v>0</v>
      </c>
      <c r="K154" s="266">
        <f>E154*J154</f>
        <v>0</v>
      </c>
      <c r="O154" s="258">
        <v>2</v>
      </c>
      <c r="AA154" s="233">
        <v>1</v>
      </c>
      <c r="AB154" s="233">
        <v>1</v>
      </c>
      <c r="AC154" s="233">
        <v>1</v>
      </c>
      <c r="AZ154" s="233">
        <v>1</v>
      </c>
      <c r="BA154" s="233">
        <f>IF(AZ154=1,G154,0)</f>
        <v>0</v>
      </c>
      <c r="BB154" s="233">
        <f>IF(AZ154=2,G154,0)</f>
        <v>0</v>
      </c>
      <c r="BC154" s="233">
        <f>IF(AZ154=3,G154,0)</f>
        <v>0</v>
      </c>
      <c r="BD154" s="233">
        <f>IF(AZ154=4,G154,0)</f>
        <v>0</v>
      </c>
      <c r="BE154" s="233">
        <f>IF(AZ154=5,G154,0)</f>
        <v>0</v>
      </c>
      <c r="CA154" s="258">
        <v>1</v>
      </c>
      <c r="CB154" s="258">
        <v>1</v>
      </c>
    </row>
    <row r="155" spans="1:80">
      <c r="A155" s="267"/>
      <c r="B155" s="270"/>
      <c r="C155" s="335" t="s">
        <v>315</v>
      </c>
      <c r="D155" s="336"/>
      <c r="E155" s="271">
        <v>4.26</v>
      </c>
      <c r="F155" s="272"/>
      <c r="G155" s="273"/>
      <c r="H155" s="274"/>
      <c r="I155" s="268"/>
      <c r="J155" s="275"/>
      <c r="K155" s="268"/>
      <c r="M155" s="269" t="s">
        <v>315</v>
      </c>
      <c r="O155" s="258"/>
    </row>
    <row r="156" spans="1:80" ht="20.399999999999999">
      <c r="A156" s="259">
        <v>36</v>
      </c>
      <c r="B156" s="260" t="s">
        <v>316</v>
      </c>
      <c r="C156" s="261" t="s">
        <v>317</v>
      </c>
      <c r="D156" s="262" t="s">
        <v>172</v>
      </c>
      <c r="E156" s="263">
        <v>84.74</v>
      </c>
      <c r="F156" s="263"/>
      <c r="G156" s="264">
        <f>E156*F156</f>
        <v>0</v>
      </c>
      <c r="H156" s="265">
        <v>1.5219999999999999E-2</v>
      </c>
      <c r="I156" s="266">
        <f>E156*H156</f>
        <v>1.2897427999999997</v>
      </c>
      <c r="J156" s="265">
        <v>0</v>
      </c>
      <c r="K156" s="266">
        <f>E156*J156</f>
        <v>0</v>
      </c>
      <c r="O156" s="258">
        <v>2</v>
      </c>
      <c r="AA156" s="233">
        <v>1</v>
      </c>
      <c r="AB156" s="233">
        <v>1</v>
      </c>
      <c r="AC156" s="233">
        <v>1</v>
      </c>
      <c r="AZ156" s="233">
        <v>1</v>
      </c>
      <c r="BA156" s="233">
        <f>IF(AZ156=1,G156,0)</f>
        <v>0</v>
      </c>
      <c r="BB156" s="233">
        <f>IF(AZ156=2,G156,0)</f>
        <v>0</v>
      </c>
      <c r="BC156" s="233">
        <f>IF(AZ156=3,G156,0)</f>
        <v>0</v>
      </c>
      <c r="BD156" s="233">
        <f>IF(AZ156=4,G156,0)</f>
        <v>0</v>
      </c>
      <c r="BE156" s="233">
        <f>IF(AZ156=5,G156,0)</f>
        <v>0</v>
      </c>
      <c r="CA156" s="258">
        <v>1</v>
      </c>
      <c r="CB156" s="258">
        <v>1</v>
      </c>
    </row>
    <row r="157" spans="1:80">
      <c r="A157" s="267"/>
      <c r="B157" s="270"/>
      <c r="C157" s="335" t="s">
        <v>318</v>
      </c>
      <c r="D157" s="336"/>
      <c r="E157" s="271">
        <v>0</v>
      </c>
      <c r="F157" s="272"/>
      <c r="G157" s="273"/>
      <c r="H157" s="274"/>
      <c r="I157" s="268"/>
      <c r="J157" s="275"/>
      <c r="K157" s="268"/>
      <c r="M157" s="269" t="s">
        <v>318</v>
      </c>
      <c r="O157" s="258"/>
    </row>
    <row r="158" spans="1:80">
      <c r="A158" s="267"/>
      <c r="B158" s="270"/>
      <c r="C158" s="335" t="s">
        <v>319</v>
      </c>
      <c r="D158" s="336"/>
      <c r="E158" s="271">
        <v>84.74</v>
      </c>
      <c r="F158" s="272"/>
      <c r="G158" s="273"/>
      <c r="H158" s="274"/>
      <c r="I158" s="268"/>
      <c r="J158" s="275"/>
      <c r="K158" s="268"/>
      <c r="M158" s="269" t="s">
        <v>319</v>
      </c>
      <c r="O158" s="258"/>
    </row>
    <row r="159" spans="1:80" ht="20.399999999999999">
      <c r="A159" s="259">
        <v>37</v>
      </c>
      <c r="B159" s="260" t="s">
        <v>320</v>
      </c>
      <c r="C159" s="261" t="s">
        <v>321</v>
      </c>
      <c r="D159" s="262" t="s">
        <v>172</v>
      </c>
      <c r="E159" s="263">
        <v>99.234999999999999</v>
      </c>
      <c r="F159" s="263"/>
      <c r="G159" s="264">
        <f>E159*F159</f>
        <v>0</v>
      </c>
      <c r="H159" s="265">
        <v>2.2970000000000001E-2</v>
      </c>
      <c r="I159" s="266">
        <f>E159*H159</f>
        <v>2.2794279500000001</v>
      </c>
      <c r="J159" s="265">
        <v>0</v>
      </c>
      <c r="K159" s="266">
        <f>E159*J159</f>
        <v>0</v>
      </c>
      <c r="O159" s="258">
        <v>2</v>
      </c>
      <c r="AA159" s="233">
        <v>1</v>
      </c>
      <c r="AB159" s="233">
        <v>1</v>
      </c>
      <c r="AC159" s="233">
        <v>1</v>
      </c>
      <c r="AZ159" s="233">
        <v>1</v>
      </c>
      <c r="BA159" s="233">
        <f>IF(AZ159=1,G159,0)</f>
        <v>0</v>
      </c>
      <c r="BB159" s="233">
        <f>IF(AZ159=2,G159,0)</f>
        <v>0</v>
      </c>
      <c r="BC159" s="233">
        <f>IF(AZ159=3,G159,0)</f>
        <v>0</v>
      </c>
      <c r="BD159" s="233">
        <f>IF(AZ159=4,G159,0)</f>
        <v>0</v>
      </c>
      <c r="BE159" s="233">
        <f>IF(AZ159=5,G159,0)</f>
        <v>0</v>
      </c>
      <c r="CA159" s="258">
        <v>1</v>
      </c>
      <c r="CB159" s="258">
        <v>1</v>
      </c>
    </row>
    <row r="160" spans="1:80">
      <c r="A160" s="267"/>
      <c r="B160" s="270"/>
      <c r="C160" s="335" t="s">
        <v>318</v>
      </c>
      <c r="D160" s="336"/>
      <c r="E160" s="271">
        <v>0</v>
      </c>
      <c r="F160" s="272"/>
      <c r="G160" s="273"/>
      <c r="H160" s="274"/>
      <c r="I160" s="268"/>
      <c r="J160" s="275"/>
      <c r="K160" s="268"/>
      <c r="M160" s="269" t="s">
        <v>318</v>
      </c>
      <c r="O160" s="258"/>
    </row>
    <row r="161" spans="1:80">
      <c r="A161" s="267"/>
      <c r="B161" s="270"/>
      <c r="C161" s="335" t="s">
        <v>322</v>
      </c>
      <c r="D161" s="336"/>
      <c r="E161" s="271">
        <v>99.234999999999999</v>
      </c>
      <c r="F161" s="272"/>
      <c r="G161" s="273"/>
      <c r="H161" s="274"/>
      <c r="I161" s="268"/>
      <c r="J161" s="275"/>
      <c r="K161" s="268"/>
      <c r="M161" s="269" t="s">
        <v>322</v>
      </c>
      <c r="O161" s="258"/>
    </row>
    <row r="162" spans="1:80">
      <c r="A162" s="259">
        <v>38</v>
      </c>
      <c r="B162" s="260" t="s">
        <v>323</v>
      </c>
      <c r="C162" s="261" t="s">
        <v>324</v>
      </c>
      <c r="D162" s="262" t="s">
        <v>229</v>
      </c>
      <c r="E162" s="263">
        <v>3</v>
      </c>
      <c r="F162" s="263"/>
      <c r="G162" s="264">
        <f>E162*F162</f>
        <v>0</v>
      </c>
      <c r="H162" s="265">
        <v>0</v>
      </c>
      <c r="I162" s="266">
        <f>E162*H162</f>
        <v>0</v>
      </c>
      <c r="J162" s="265">
        <v>0</v>
      </c>
      <c r="K162" s="266">
        <f>E162*J162</f>
        <v>0</v>
      </c>
      <c r="O162" s="258">
        <v>2</v>
      </c>
      <c r="AA162" s="233">
        <v>1</v>
      </c>
      <c r="AB162" s="233">
        <v>1</v>
      </c>
      <c r="AC162" s="233">
        <v>1</v>
      </c>
      <c r="AZ162" s="233">
        <v>1</v>
      </c>
      <c r="BA162" s="233">
        <f>IF(AZ162=1,G162,0)</f>
        <v>0</v>
      </c>
      <c r="BB162" s="233">
        <f>IF(AZ162=2,G162,0)</f>
        <v>0</v>
      </c>
      <c r="BC162" s="233">
        <f>IF(AZ162=3,G162,0)</f>
        <v>0</v>
      </c>
      <c r="BD162" s="233">
        <f>IF(AZ162=4,G162,0)</f>
        <v>0</v>
      </c>
      <c r="BE162" s="233">
        <f>IF(AZ162=5,G162,0)</f>
        <v>0</v>
      </c>
      <c r="CA162" s="258">
        <v>1</v>
      </c>
      <c r="CB162" s="258">
        <v>1</v>
      </c>
    </row>
    <row r="163" spans="1:80">
      <c r="A163" s="259">
        <v>39</v>
      </c>
      <c r="B163" s="260" t="s">
        <v>325</v>
      </c>
      <c r="C163" s="261" t="s">
        <v>326</v>
      </c>
      <c r="D163" s="262" t="s">
        <v>229</v>
      </c>
      <c r="E163" s="263">
        <v>9</v>
      </c>
      <c r="F163" s="263"/>
      <c r="G163" s="264">
        <f>E163*F163</f>
        <v>0</v>
      </c>
      <c r="H163" s="265">
        <v>2.5999999999999999E-2</v>
      </c>
      <c r="I163" s="266">
        <f>E163*H163</f>
        <v>0.23399999999999999</v>
      </c>
      <c r="J163" s="265"/>
      <c r="K163" s="266">
        <f>E163*J163</f>
        <v>0</v>
      </c>
      <c r="O163" s="258">
        <v>2</v>
      </c>
      <c r="AA163" s="233">
        <v>3</v>
      </c>
      <c r="AB163" s="233">
        <v>1</v>
      </c>
      <c r="AC163" s="233">
        <v>59321898</v>
      </c>
      <c r="AZ163" s="233">
        <v>1</v>
      </c>
      <c r="BA163" s="233">
        <f>IF(AZ163=1,G163,0)</f>
        <v>0</v>
      </c>
      <c r="BB163" s="233">
        <f>IF(AZ163=2,G163,0)</f>
        <v>0</v>
      </c>
      <c r="BC163" s="233">
        <f>IF(AZ163=3,G163,0)</f>
        <v>0</v>
      </c>
      <c r="BD163" s="233">
        <f>IF(AZ163=4,G163,0)</f>
        <v>0</v>
      </c>
      <c r="BE163" s="233">
        <f>IF(AZ163=5,G163,0)</f>
        <v>0</v>
      </c>
      <c r="CA163" s="258">
        <v>3</v>
      </c>
      <c r="CB163" s="258">
        <v>1</v>
      </c>
    </row>
    <row r="164" spans="1:80">
      <c r="A164" s="267"/>
      <c r="B164" s="270"/>
      <c r="C164" s="335" t="s">
        <v>327</v>
      </c>
      <c r="D164" s="336"/>
      <c r="E164" s="271">
        <v>2</v>
      </c>
      <c r="F164" s="272"/>
      <c r="G164" s="273"/>
      <c r="H164" s="274"/>
      <c r="I164" s="268"/>
      <c r="J164" s="275"/>
      <c r="K164" s="268"/>
      <c r="M164" s="269" t="s">
        <v>327</v>
      </c>
      <c r="O164" s="258"/>
    </row>
    <row r="165" spans="1:80">
      <c r="A165" s="267"/>
      <c r="B165" s="270"/>
      <c r="C165" s="335" t="s">
        <v>328</v>
      </c>
      <c r="D165" s="336"/>
      <c r="E165" s="271">
        <v>7</v>
      </c>
      <c r="F165" s="272"/>
      <c r="G165" s="273"/>
      <c r="H165" s="274"/>
      <c r="I165" s="268"/>
      <c r="J165" s="275"/>
      <c r="K165" s="268"/>
      <c r="M165" s="269" t="s">
        <v>328</v>
      </c>
      <c r="O165" s="258"/>
    </row>
    <row r="166" spans="1:80">
      <c r="A166" s="276"/>
      <c r="B166" s="277" t="s">
        <v>103</v>
      </c>
      <c r="C166" s="278" t="s">
        <v>297</v>
      </c>
      <c r="D166" s="279"/>
      <c r="E166" s="280"/>
      <c r="F166" s="281"/>
      <c r="G166" s="282">
        <f>SUM(G138:G165)</f>
        <v>0</v>
      </c>
      <c r="H166" s="283"/>
      <c r="I166" s="284">
        <f>SUM(I138:I165)</f>
        <v>10.555808924999999</v>
      </c>
      <c r="J166" s="283"/>
      <c r="K166" s="284">
        <f>SUM(K138:K165)</f>
        <v>0</v>
      </c>
      <c r="O166" s="258">
        <v>4</v>
      </c>
      <c r="BA166" s="285">
        <f>SUM(BA138:BA165)</f>
        <v>0</v>
      </c>
      <c r="BB166" s="285">
        <f>SUM(BB138:BB165)</f>
        <v>0</v>
      </c>
      <c r="BC166" s="285">
        <f>SUM(BC138:BC165)</f>
        <v>0</v>
      </c>
      <c r="BD166" s="285">
        <f>SUM(BD138:BD165)</f>
        <v>0</v>
      </c>
      <c r="BE166" s="285">
        <f>SUM(BE138:BE165)</f>
        <v>0</v>
      </c>
    </row>
    <row r="167" spans="1:80">
      <c r="A167" s="248" t="s">
        <v>100</v>
      </c>
      <c r="B167" s="249" t="s">
        <v>329</v>
      </c>
      <c r="C167" s="250" t="s">
        <v>330</v>
      </c>
      <c r="D167" s="251"/>
      <c r="E167" s="252"/>
      <c r="F167" s="252"/>
      <c r="G167" s="253"/>
      <c r="H167" s="254"/>
      <c r="I167" s="255"/>
      <c r="J167" s="256"/>
      <c r="K167" s="257"/>
      <c r="O167" s="258">
        <v>1</v>
      </c>
    </row>
    <row r="168" spans="1:80" ht="20.399999999999999">
      <c r="A168" s="259">
        <v>40</v>
      </c>
      <c r="B168" s="260" t="s">
        <v>332</v>
      </c>
      <c r="C168" s="261" t="s">
        <v>333</v>
      </c>
      <c r="D168" s="262" t="s">
        <v>229</v>
      </c>
      <c r="E168" s="263">
        <v>2</v>
      </c>
      <c r="F168" s="263"/>
      <c r="G168" s="264">
        <f>E168*F168</f>
        <v>0</v>
      </c>
      <c r="H168" s="265">
        <v>9.6000000000000002E-2</v>
      </c>
      <c r="I168" s="266">
        <f>E168*H168</f>
        <v>0.192</v>
      </c>
      <c r="J168" s="265"/>
      <c r="K168" s="266">
        <f>E168*J168</f>
        <v>0</v>
      </c>
      <c r="O168" s="258">
        <v>2</v>
      </c>
      <c r="AA168" s="233">
        <v>12</v>
      </c>
      <c r="AB168" s="233">
        <v>0</v>
      </c>
      <c r="AC168" s="233">
        <v>280</v>
      </c>
      <c r="AZ168" s="233">
        <v>1</v>
      </c>
      <c r="BA168" s="233">
        <f>IF(AZ168=1,G168,0)</f>
        <v>0</v>
      </c>
      <c r="BB168" s="233">
        <f>IF(AZ168=2,G168,0)</f>
        <v>0</v>
      </c>
      <c r="BC168" s="233">
        <f>IF(AZ168=3,G168,0)</f>
        <v>0</v>
      </c>
      <c r="BD168" s="233">
        <f>IF(AZ168=4,G168,0)</f>
        <v>0</v>
      </c>
      <c r="BE168" s="233">
        <f>IF(AZ168=5,G168,0)</f>
        <v>0</v>
      </c>
      <c r="CA168" s="258">
        <v>12</v>
      </c>
      <c r="CB168" s="258">
        <v>0</v>
      </c>
    </row>
    <row r="169" spans="1:80">
      <c r="A169" s="259">
        <v>41</v>
      </c>
      <c r="B169" s="260" t="s">
        <v>334</v>
      </c>
      <c r="C169" s="261" t="s">
        <v>335</v>
      </c>
      <c r="D169" s="262" t="s">
        <v>229</v>
      </c>
      <c r="E169" s="263">
        <v>1</v>
      </c>
      <c r="F169" s="263"/>
      <c r="G169" s="264">
        <f>E169*F169</f>
        <v>0</v>
      </c>
      <c r="H169" s="265">
        <v>3.5999999999999997E-2</v>
      </c>
      <c r="I169" s="266">
        <f>E169*H169</f>
        <v>3.5999999999999997E-2</v>
      </c>
      <c r="J169" s="265"/>
      <c r="K169" s="266">
        <f>E169*J169</f>
        <v>0</v>
      </c>
      <c r="O169" s="258">
        <v>2</v>
      </c>
      <c r="AA169" s="233">
        <v>12</v>
      </c>
      <c r="AB169" s="233">
        <v>0</v>
      </c>
      <c r="AC169" s="233">
        <v>576</v>
      </c>
      <c r="AZ169" s="233">
        <v>1</v>
      </c>
      <c r="BA169" s="233">
        <f>IF(AZ169=1,G169,0)</f>
        <v>0</v>
      </c>
      <c r="BB169" s="233">
        <f>IF(AZ169=2,G169,0)</f>
        <v>0</v>
      </c>
      <c r="BC169" s="233">
        <f>IF(AZ169=3,G169,0)</f>
        <v>0</v>
      </c>
      <c r="BD169" s="233">
        <f>IF(AZ169=4,G169,0)</f>
        <v>0</v>
      </c>
      <c r="BE169" s="233">
        <f>IF(AZ169=5,G169,0)</f>
        <v>0</v>
      </c>
      <c r="CA169" s="258">
        <v>12</v>
      </c>
      <c r="CB169" s="258">
        <v>0</v>
      </c>
    </row>
    <row r="170" spans="1:80">
      <c r="A170" s="276"/>
      <c r="B170" s="277" t="s">
        <v>103</v>
      </c>
      <c r="C170" s="278" t="s">
        <v>331</v>
      </c>
      <c r="D170" s="279"/>
      <c r="E170" s="280"/>
      <c r="F170" s="281"/>
      <c r="G170" s="282">
        <f>SUM(G167:G169)</f>
        <v>0</v>
      </c>
      <c r="H170" s="283"/>
      <c r="I170" s="284">
        <f>SUM(I167:I169)</f>
        <v>0.22800000000000001</v>
      </c>
      <c r="J170" s="283"/>
      <c r="K170" s="284">
        <f>SUM(K167:K169)</f>
        <v>0</v>
      </c>
      <c r="O170" s="258">
        <v>4</v>
      </c>
      <c r="BA170" s="285">
        <f>SUM(BA167:BA169)</f>
        <v>0</v>
      </c>
      <c r="BB170" s="285">
        <f>SUM(BB167:BB169)</f>
        <v>0</v>
      </c>
      <c r="BC170" s="285">
        <f>SUM(BC167:BC169)</f>
        <v>0</v>
      </c>
      <c r="BD170" s="285">
        <f>SUM(BD167:BD169)</f>
        <v>0</v>
      </c>
      <c r="BE170" s="285">
        <f>SUM(BE167:BE169)</f>
        <v>0</v>
      </c>
    </row>
    <row r="171" spans="1:80">
      <c r="A171" s="248" t="s">
        <v>100</v>
      </c>
      <c r="B171" s="249" t="s">
        <v>336</v>
      </c>
      <c r="C171" s="250" t="s">
        <v>337</v>
      </c>
      <c r="D171" s="251"/>
      <c r="E171" s="252"/>
      <c r="F171" s="252"/>
      <c r="G171" s="253"/>
      <c r="H171" s="254"/>
      <c r="I171" s="255"/>
      <c r="J171" s="256"/>
      <c r="K171" s="257"/>
      <c r="O171" s="258">
        <v>1</v>
      </c>
    </row>
    <row r="172" spans="1:80">
      <c r="A172" s="259">
        <v>42</v>
      </c>
      <c r="B172" s="260" t="s">
        <v>339</v>
      </c>
      <c r="C172" s="261" t="s">
        <v>340</v>
      </c>
      <c r="D172" s="262" t="s">
        <v>157</v>
      </c>
      <c r="E172" s="263">
        <v>3.0445000000000002</v>
      </c>
      <c r="F172" s="263"/>
      <c r="G172" s="264">
        <f>E172*F172</f>
        <v>0</v>
      </c>
      <c r="H172" s="265">
        <v>2.5251399999999999</v>
      </c>
      <c r="I172" s="266">
        <f>E172*H172</f>
        <v>7.6877887300000003</v>
      </c>
      <c r="J172" s="265">
        <v>0</v>
      </c>
      <c r="K172" s="266">
        <f>E172*J172</f>
        <v>0</v>
      </c>
      <c r="O172" s="258">
        <v>2</v>
      </c>
      <c r="AA172" s="233">
        <v>1</v>
      </c>
      <c r="AB172" s="233">
        <v>1</v>
      </c>
      <c r="AC172" s="233">
        <v>1</v>
      </c>
      <c r="AZ172" s="233">
        <v>1</v>
      </c>
      <c r="BA172" s="233">
        <f>IF(AZ172=1,G172,0)</f>
        <v>0</v>
      </c>
      <c r="BB172" s="233">
        <f>IF(AZ172=2,G172,0)</f>
        <v>0</v>
      </c>
      <c r="BC172" s="233">
        <f>IF(AZ172=3,G172,0)</f>
        <v>0</v>
      </c>
      <c r="BD172" s="233">
        <f>IF(AZ172=4,G172,0)</f>
        <v>0</v>
      </c>
      <c r="BE172" s="233">
        <f>IF(AZ172=5,G172,0)</f>
        <v>0</v>
      </c>
      <c r="CA172" s="258">
        <v>1</v>
      </c>
      <c r="CB172" s="258">
        <v>1</v>
      </c>
    </row>
    <row r="173" spans="1:80">
      <c r="A173" s="267"/>
      <c r="B173" s="270"/>
      <c r="C173" s="335" t="s">
        <v>341</v>
      </c>
      <c r="D173" s="336"/>
      <c r="E173" s="271">
        <v>0.63700000000000001</v>
      </c>
      <c r="F173" s="272"/>
      <c r="G173" s="273"/>
      <c r="H173" s="274"/>
      <c r="I173" s="268"/>
      <c r="J173" s="275"/>
      <c r="K173" s="268"/>
      <c r="M173" s="269" t="s">
        <v>341</v>
      </c>
      <c r="O173" s="258"/>
    </row>
    <row r="174" spans="1:80">
      <c r="A174" s="267"/>
      <c r="B174" s="270"/>
      <c r="C174" s="335" t="s">
        <v>342</v>
      </c>
      <c r="D174" s="336"/>
      <c r="E174" s="271">
        <v>0.54600000000000004</v>
      </c>
      <c r="F174" s="272"/>
      <c r="G174" s="273"/>
      <c r="H174" s="274"/>
      <c r="I174" s="268"/>
      <c r="J174" s="275"/>
      <c r="K174" s="268"/>
      <c r="M174" s="269" t="s">
        <v>342</v>
      </c>
      <c r="O174" s="258"/>
    </row>
    <row r="175" spans="1:80">
      <c r="A175" s="267"/>
      <c r="B175" s="270"/>
      <c r="C175" s="335" t="s">
        <v>343</v>
      </c>
      <c r="D175" s="336"/>
      <c r="E175" s="271">
        <v>0.46250000000000002</v>
      </c>
      <c r="F175" s="272"/>
      <c r="G175" s="273"/>
      <c r="H175" s="274"/>
      <c r="I175" s="268"/>
      <c r="J175" s="275"/>
      <c r="K175" s="268"/>
      <c r="M175" s="269" t="s">
        <v>343</v>
      </c>
      <c r="O175" s="258"/>
    </row>
    <row r="176" spans="1:80">
      <c r="A176" s="267"/>
      <c r="B176" s="270"/>
      <c r="C176" s="335" t="s">
        <v>344</v>
      </c>
      <c r="D176" s="336"/>
      <c r="E176" s="271">
        <v>0.4375</v>
      </c>
      <c r="F176" s="272"/>
      <c r="G176" s="273"/>
      <c r="H176" s="274"/>
      <c r="I176" s="268"/>
      <c r="J176" s="275"/>
      <c r="K176" s="268"/>
      <c r="M176" s="269" t="s">
        <v>344</v>
      </c>
      <c r="O176" s="258"/>
    </row>
    <row r="177" spans="1:80">
      <c r="A177" s="267"/>
      <c r="B177" s="270"/>
      <c r="C177" s="335" t="s">
        <v>345</v>
      </c>
      <c r="D177" s="336"/>
      <c r="E177" s="271">
        <v>0.46800000000000003</v>
      </c>
      <c r="F177" s="272"/>
      <c r="G177" s="273"/>
      <c r="H177" s="274"/>
      <c r="I177" s="268"/>
      <c r="J177" s="275"/>
      <c r="K177" s="268"/>
      <c r="M177" s="269" t="s">
        <v>345</v>
      </c>
      <c r="O177" s="258"/>
    </row>
    <row r="178" spans="1:80">
      <c r="A178" s="267"/>
      <c r="B178" s="270"/>
      <c r="C178" s="335" t="s">
        <v>346</v>
      </c>
      <c r="D178" s="336"/>
      <c r="E178" s="271">
        <v>0.49349999999999999</v>
      </c>
      <c r="F178" s="272"/>
      <c r="G178" s="273"/>
      <c r="H178" s="274"/>
      <c r="I178" s="268"/>
      <c r="J178" s="275"/>
      <c r="K178" s="268"/>
      <c r="M178" s="269" t="s">
        <v>346</v>
      </c>
      <c r="O178" s="258"/>
    </row>
    <row r="179" spans="1:80">
      <c r="A179" s="259">
        <v>43</v>
      </c>
      <c r="B179" s="260" t="s">
        <v>347</v>
      </c>
      <c r="C179" s="261" t="s">
        <v>348</v>
      </c>
      <c r="D179" s="262" t="s">
        <v>172</v>
      </c>
      <c r="E179" s="263">
        <v>30.445</v>
      </c>
      <c r="F179" s="263"/>
      <c r="G179" s="264">
        <f>E179*F179</f>
        <v>0</v>
      </c>
      <c r="H179" s="265">
        <v>4.7509999999999997E-2</v>
      </c>
      <c r="I179" s="266">
        <f>E179*H179</f>
        <v>1.4464419499999999</v>
      </c>
      <c r="J179" s="265">
        <v>0</v>
      </c>
      <c r="K179" s="266">
        <f>E179*J179</f>
        <v>0</v>
      </c>
      <c r="O179" s="258">
        <v>2</v>
      </c>
      <c r="AA179" s="233">
        <v>1</v>
      </c>
      <c r="AB179" s="233">
        <v>1</v>
      </c>
      <c r="AC179" s="233">
        <v>1</v>
      </c>
      <c r="AZ179" s="233">
        <v>1</v>
      </c>
      <c r="BA179" s="233">
        <f>IF(AZ179=1,G179,0)</f>
        <v>0</v>
      </c>
      <c r="BB179" s="233">
        <f>IF(AZ179=2,G179,0)</f>
        <v>0</v>
      </c>
      <c r="BC179" s="233">
        <f>IF(AZ179=3,G179,0)</f>
        <v>0</v>
      </c>
      <c r="BD179" s="233">
        <f>IF(AZ179=4,G179,0)</f>
        <v>0</v>
      </c>
      <c r="BE179" s="233">
        <f>IF(AZ179=5,G179,0)</f>
        <v>0</v>
      </c>
      <c r="CA179" s="258">
        <v>1</v>
      </c>
      <c r="CB179" s="258">
        <v>1</v>
      </c>
    </row>
    <row r="180" spans="1:80">
      <c r="A180" s="267"/>
      <c r="B180" s="270"/>
      <c r="C180" s="335" t="s">
        <v>349</v>
      </c>
      <c r="D180" s="336"/>
      <c r="E180" s="271">
        <v>6.37</v>
      </c>
      <c r="F180" s="272"/>
      <c r="G180" s="273"/>
      <c r="H180" s="274"/>
      <c r="I180" s="268"/>
      <c r="J180" s="275"/>
      <c r="K180" s="268"/>
      <c r="M180" s="269" t="s">
        <v>349</v>
      </c>
      <c r="O180" s="258"/>
    </row>
    <row r="181" spans="1:80">
      <c r="A181" s="267"/>
      <c r="B181" s="270"/>
      <c r="C181" s="335" t="s">
        <v>350</v>
      </c>
      <c r="D181" s="336"/>
      <c r="E181" s="271">
        <v>5.46</v>
      </c>
      <c r="F181" s="272"/>
      <c r="G181" s="273"/>
      <c r="H181" s="274"/>
      <c r="I181" s="268"/>
      <c r="J181" s="275"/>
      <c r="K181" s="268"/>
      <c r="M181" s="269" t="s">
        <v>350</v>
      </c>
      <c r="O181" s="258"/>
    </row>
    <row r="182" spans="1:80">
      <c r="A182" s="267"/>
      <c r="B182" s="270"/>
      <c r="C182" s="335" t="s">
        <v>351</v>
      </c>
      <c r="D182" s="336"/>
      <c r="E182" s="271">
        <v>4.625</v>
      </c>
      <c r="F182" s="272"/>
      <c r="G182" s="273"/>
      <c r="H182" s="274"/>
      <c r="I182" s="268"/>
      <c r="J182" s="275"/>
      <c r="K182" s="268"/>
      <c r="M182" s="269" t="s">
        <v>351</v>
      </c>
      <c r="O182" s="258"/>
    </row>
    <row r="183" spans="1:80">
      <c r="A183" s="267"/>
      <c r="B183" s="270"/>
      <c r="C183" s="335" t="s">
        <v>352</v>
      </c>
      <c r="D183" s="336"/>
      <c r="E183" s="271">
        <v>4.375</v>
      </c>
      <c r="F183" s="272"/>
      <c r="G183" s="273"/>
      <c r="H183" s="274"/>
      <c r="I183" s="268"/>
      <c r="J183" s="275"/>
      <c r="K183" s="268"/>
      <c r="M183" s="269" t="s">
        <v>352</v>
      </c>
      <c r="O183" s="258"/>
    </row>
    <row r="184" spans="1:80">
      <c r="A184" s="267"/>
      <c r="B184" s="270"/>
      <c r="C184" s="335" t="s">
        <v>353</v>
      </c>
      <c r="D184" s="336"/>
      <c r="E184" s="271">
        <v>4.68</v>
      </c>
      <c r="F184" s="272"/>
      <c r="G184" s="273"/>
      <c r="H184" s="274"/>
      <c r="I184" s="268"/>
      <c r="J184" s="275"/>
      <c r="K184" s="268"/>
      <c r="M184" s="269" t="s">
        <v>353</v>
      </c>
      <c r="O184" s="258"/>
    </row>
    <row r="185" spans="1:80">
      <c r="A185" s="267"/>
      <c r="B185" s="270"/>
      <c r="C185" s="335" t="s">
        <v>354</v>
      </c>
      <c r="D185" s="336"/>
      <c r="E185" s="271">
        <v>4.9349999999999996</v>
      </c>
      <c r="F185" s="272"/>
      <c r="G185" s="273"/>
      <c r="H185" s="274"/>
      <c r="I185" s="268"/>
      <c r="J185" s="275"/>
      <c r="K185" s="268"/>
      <c r="M185" s="269" t="s">
        <v>354</v>
      </c>
      <c r="O185" s="258"/>
    </row>
    <row r="186" spans="1:80">
      <c r="A186" s="259">
        <v>44</v>
      </c>
      <c r="B186" s="260" t="s">
        <v>355</v>
      </c>
      <c r="C186" s="261" t="s">
        <v>356</v>
      </c>
      <c r="D186" s="262" t="s">
        <v>172</v>
      </c>
      <c r="E186" s="263">
        <v>30.445</v>
      </c>
      <c r="F186" s="263"/>
      <c r="G186" s="264">
        <f>E186*F186</f>
        <v>0</v>
      </c>
      <c r="H186" s="265">
        <v>0</v>
      </c>
      <c r="I186" s="266">
        <f>E186*H186</f>
        <v>0</v>
      </c>
      <c r="J186" s="265">
        <v>0</v>
      </c>
      <c r="K186" s="266">
        <f>E186*J186</f>
        <v>0</v>
      </c>
      <c r="O186" s="258">
        <v>2</v>
      </c>
      <c r="AA186" s="233">
        <v>1</v>
      </c>
      <c r="AB186" s="233">
        <v>1</v>
      </c>
      <c r="AC186" s="233">
        <v>1</v>
      </c>
      <c r="AZ186" s="233">
        <v>1</v>
      </c>
      <c r="BA186" s="233">
        <f>IF(AZ186=1,G186,0)</f>
        <v>0</v>
      </c>
      <c r="BB186" s="233">
        <f>IF(AZ186=2,G186,0)</f>
        <v>0</v>
      </c>
      <c r="BC186" s="233">
        <f>IF(AZ186=3,G186,0)</f>
        <v>0</v>
      </c>
      <c r="BD186" s="233">
        <f>IF(AZ186=4,G186,0)</f>
        <v>0</v>
      </c>
      <c r="BE186" s="233">
        <f>IF(AZ186=5,G186,0)</f>
        <v>0</v>
      </c>
      <c r="CA186" s="258">
        <v>1</v>
      </c>
      <c r="CB186" s="258">
        <v>1</v>
      </c>
    </row>
    <row r="187" spans="1:80">
      <c r="A187" s="259">
        <v>45</v>
      </c>
      <c r="B187" s="260" t="s">
        <v>357</v>
      </c>
      <c r="C187" s="261" t="s">
        <v>358</v>
      </c>
      <c r="D187" s="262" t="s">
        <v>201</v>
      </c>
      <c r="E187" s="263">
        <v>79</v>
      </c>
      <c r="F187" s="263"/>
      <c r="G187" s="264">
        <f>E187*F187</f>
        <v>0</v>
      </c>
      <c r="H187" s="265">
        <v>3.0470000000000001E-2</v>
      </c>
      <c r="I187" s="266">
        <f>E187*H187</f>
        <v>2.40713</v>
      </c>
      <c r="J187" s="265">
        <v>0</v>
      </c>
      <c r="K187" s="266">
        <f>E187*J187</f>
        <v>0</v>
      </c>
      <c r="O187" s="258">
        <v>2</v>
      </c>
      <c r="AA187" s="233">
        <v>1</v>
      </c>
      <c r="AB187" s="233">
        <v>1</v>
      </c>
      <c r="AC187" s="233">
        <v>1</v>
      </c>
      <c r="AZ187" s="233">
        <v>1</v>
      </c>
      <c r="BA187" s="233">
        <f>IF(AZ187=1,G187,0)</f>
        <v>0</v>
      </c>
      <c r="BB187" s="233">
        <f>IF(AZ187=2,G187,0)</f>
        <v>0</v>
      </c>
      <c r="BC187" s="233">
        <f>IF(AZ187=3,G187,0)</f>
        <v>0</v>
      </c>
      <c r="BD187" s="233">
        <f>IF(AZ187=4,G187,0)</f>
        <v>0</v>
      </c>
      <c r="BE187" s="233">
        <f>IF(AZ187=5,G187,0)</f>
        <v>0</v>
      </c>
      <c r="CA187" s="258">
        <v>1</v>
      </c>
      <c r="CB187" s="258">
        <v>1</v>
      </c>
    </row>
    <row r="188" spans="1:80">
      <c r="A188" s="267"/>
      <c r="B188" s="270"/>
      <c r="C188" s="335" t="s">
        <v>359</v>
      </c>
      <c r="D188" s="336"/>
      <c r="E188" s="271">
        <v>15</v>
      </c>
      <c r="F188" s="272"/>
      <c r="G188" s="273"/>
      <c r="H188" s="274"/>
      <c r="I188" s="268"/>
      <c r="J188" s="275"/>
      <c r="K188" s="268"/>
      <c r="M188" s="269" t="s">
        <v>359</v>
      </c>
      <c r="O188" s="258"/>
    </row>
    <row r="189" spans="1:80">
      <c r="A189" s="267"/>
      <c r="B189" s="270"/>
      <c r="C189" s="335" t="s">
        <v>360</v>
      </c>
      <c r="D189" s="336"/>
      <c r="E189" s="271">
        <v>13.6</v>
      </c>
      <c r="F189" s="272"/>
      <c r="G189" s="273"/>
      <c r="H189" s="274"/>
      <c r="I189" s="268"/>
      <c r="J189" s="275"/>
      <c r="K189" s="268"/>
      <c r="M189" s="269" t="s">
        <v>360</v>
      </c>
      <c r="O189" s="258"/>
    </row>
    <row r="190" spans="1:80">
      <c r="A190" s="267"/>
      <c r="B190" s="270"/>
      <c r="C190" s="335" t="s">
        <v>361</v>
      </c>
      <c r="D190" s="336"/>
      <c r="E190" s="271">
        <v>12.4</v>
      </c>
      <c r="F190" s="272"/>
      <c r="G190" s="273"/>
      <c r="H190" s="274"/>
      <c r="I190" s="268"/>
      <c r="J190" s="275"/>
      <c r="K190" s="268"/>
      <c r="M190" s="269" t="s">
        <v>361</v>
      </c>
      <c r="O190" s="258"/>
    </row>
    <row r="191" spans="1:80">
      <c r="A191" s="267"/>
      <c r="B191" s="270"/>
      <c r="C191" s="335" t="s">
        <v>362</v>
      </c>
      <c r="D191" s="336"/>
      <c r="E191" s="271">
        <v>12</v>
      </c>
      <c r="F191" s="272"/>
      <c r="G191" s="273"/>
      <c r="H191" s="274"/>
      <c r="I191" s="268"/>
      <c r="J191" s="275"/>
      <c r="K191" s="268"/>
      <c r="M191" s="269" t="s">
        <v>362</v>
      </c>
      <c r="O191" s="258"/>
    </row>
    <row r="192" spans="1:80">
      <c r="A192" s="267"/>
      <c r="B192" s="270"/>
      <c r="C192" s="335" t="s">
        <v>363</v>
      </c>
      <c r="D192" s="336"/>
      <c r="E192" s="271">
        <v>12.4</v>
      </c>
      <c r="F192" s="272"/>
      <c r="G192" s="273"/>
      <c r="H192" s="274"/>
      <c r="I192" s="268"/>
      <c r="J192" s="275"/>
      <c r="K192" s="268"/>
      <c r="M192" s="269" t="s">
        <v>363</v>
      </c>
      <c r="O192" s="258"/>
    </row>
    <row r="193" spans="1:80">
      <c r="A193" s="267"/>
      <c r="B193" s="270"/>
      <c r="C193" s="335" t="s">
        <v>364</v>
      </c>
      <c r="D193" s="336"/>
      <c r="E193" s="271">
        <v>13.6</v>
      </c>
      <c r="F193" s="272"/>
      <c r="G193" s="273"/>
      <c r="H193" s="274"/>
      <c r="I193" s="268"/>
      <c r="J193" s="275"/>
      <c r="K193" s="268"/>
      <c r="M193" s="269" t="s">
        <v>364</v>
      </c>
      <c r="O193" s="258"/>
    </row>
    <row r="194" spans="1:80">
      <c r="A194" s="259">
        <v>46</v>
      </c>
      <c r="B194" s="260" t="s">
        <v>365</v>
      </c>
      <c r="C194" s="261" t="s">
        <v>366</v>
      </c>
      <c r="D194" s="262" t="s">
        <v>201</v>
      </c>
      <c r="E194" s="263">
        <v>79</v>
      </c>
      <c r="F194" s="263"/>
      <c r="G194" s="264">
        <f>E194*F194</f>
        <v>0</v>
      </c>
      <c r="H194" s="265">
        <v>0</v>
      </c>
      <c r="I194" s="266">
        <f>E194*H194</f>
        <v>0</v>
      </c>
      <c r="J194" s="265">
        <v>0</v>
      </c>
      <c r="K194" s="266">
        <f>E194*J194</f>
        <v>0</v>
      </c>
      <c r="O194" s="258">
        <v>2</v>
      </c>
      <c r="AA194" s="233">
        <v>1</v>
      </c>
      <c r="AB194" s="233">
        <v>1</v>
      </c>
      <c r="AC194" s="233">
        <v>1</v>
      </c>
      <c r="AZ194" s="233">
        <v>1</v>
      </c>
      <c r="BA194" s="233">
        <f>IF(AZ194=1,G194,0)</f>
        <v>0</v>
      </c>
      <c r="BB194" s="233">
        <f>IF(AZ194=2,G194,0)</f>
        <v>0</v>
      </c>
      <c r="BC194" s="233">
        <f>IF(AZ194=3,G194,0)</f>
        <v>0</v>
      </c>
      <c r="BD194" s="233">
        <f>IF(AZ194=4,G194,0)</f>
        <v>0</v>
      </c>
      <c r="BE194" s="233">
        <f>IF(AZ194=5,G194,0)</f>
        <v>0</v>
      </c>
      <c r="CA194" s="258">
        <v>1</v>
      </c>
      <c r="CB194" s="258">
        <v>1</v>
      </c>
    </row>
    <row r="195" spans="1:80">
      <c r="A195" s="259">
        <v>47</v>
      </c>
      <c r="B195" s="260" t="s">
        <v>367</v>
      </c>
      <c r="C195" s="261" t="s">
        <v>368</v>
      </c>
      <c r="D195" s="262" t="s">
        <v>172</v>
      </c>
      <c r="E195" s="263">
        <v>30.445</v>
      </c>
      <c r="F195" s="263"/>
      <c r="G195" s="264">
        <f>E195*F195</f>
        <v>0</v>
      </c>
      <c r="H195" s="265">
        <v>2.2699999999999999E-3</v>
      </c>
      <c r="I195" s="266">
        <f>E195*H195</f>
        <v>6.9110149999999995E-2</v>
      </c>
      <c r="J195" s="265">
        <v>0</v>
      </c>
      <c r="K195" s="266">
        <f>E195*J195</f>
        <v>0</v>
      </c>
      <c r="O195" s="258">
        <v>2</v>
      </c>
      <c r="AA195" s="233">
        <v>1</v>
      </c>
      <c r="AB195" s="233">
        <v>1</v>
      </c>
      <c r="AC195" s="233">
        <v>1</v>
      </c>
      <c r="AZ195" s="233">
        <v>1</v>
      </c>
      <c r="BA195" s="233">
        <f>IF(AZ195=1,G195,0)</f>
        <v>0</v>
      </c>
      <c r="BB195" s="233">
        <f>IF(AZ195=2,G195,0)</f>
        <v>0</v>
      </c>
      <c r="BC195" s="233">
        <f>IF(AZ195=3,G195,0)</f>
        <v>0</v>
      </c>
      <c r="BD195" s="233">
        <f>IF(AZ195=4,G195,0)</f>
        <v>0</v>
      </c>
      <c r="BE195" s="233">
        <f>IF(AZ195=5,G195,0)</f>
        <v>0</v>
      </c>
      <c r="CA195" s="258">
        <v>1</v>
      </c>
      <c r="CB195" s="258">
        <v>1</v>
      </c>
    </row>
    <row r="196" spans="1:80">
      <c r="A196" s="267"/>
      <c r="B196" s="270"/>
      <c r="C196" s="335" t="s">
        <v>349</v>
      </c>
      <c r="D196" s="336"/>
      <c r="E196" s="271">
        <v>6.37</v>
      </c>
      <c r="F196" s="272"/>
      <c r="G196" s="273"/>
      <c r="H196" s="274"/>
      <c r="I196" s="268"/>
      <c r="J196" s="275"/>
      <c r="K196" s="268"/>
      <c r="M196" s="269" t="s">
        <v>349</v>
      </c>
      <c r="O196" s="258"/>
    </row>
    <row r="197" spans="1:80">
      <c r="A197" s="267"/>
      <c r="B197" s="270"/>
      <c r="C197" s="335" t="s">
        <v>350</v>
      </c>
      <c r="D197" s="336"/>
      <c r="E197" s="271">
        <v>5.46</v>
      </c>
      <c r="F197" s="272"/>
      <c r="G197" s="273"/>
      <c r="H197" s="274"/>
      <c r="I197" s="268"/>
      <c r="J197" s="275"/>
      <c r="K197" s="268"/>
      <c r="M197" s="269" t="s">
        <v>350</v>
      </c>
      <c r="O197" s="258"/>
    </row>
    <row r="198" spans="1:80">
      <c r="A198" s="267"/>
      <c r="B198" s="270"/>
      <c r="C198" s="335" t="s">
        <v>351</v>
      </c>
      <c r="D198" s="336"/>
      <c r="E198" s="271">
        <v>4.625</v>
      </c>
      <c r="F198" s="272"/>
      <c r="G198" s="273"/>
      <c r="H198" s="274"/>
      <c r="I198" s="268"/>
      <c r="J198" s="275"/>
      <c r="K198" s="268"/>
      <c r="M198" s="269" t="s">
        <v>351</v>
      </c>
      <c r="O198" s="258"/>
    </row>
    <row r="199" spans="1:80">
      <c r="A199" s="267"/>
      <c r="B199" s="270"/>
      <c r="C199" s="335" t="s">
        <v>352</v>
      </c>
      <c r="D199" s="336"/>
      <c r="E199" s="271">
        <v>4.375</v>
      </c>
      <c r="F199" s="272"/>
      <c r="G199" s="273"/>
      <c r="H199" s="274"/>
      <c r="I199" s="268"/>
      <c r="J199" s="275"/>
      <c r="K199" s="268"/>
      <c r="M199" s="269" t="s">
        <v>352</v>
      </c>
      <c r="O199" s="258"/>
    </row>
    <row r="200" spans="1:80">
      <c r="A200" s="267"/>
      <c r="B200" s="270"/>
      <c r="C200" s="335" t="s">
        <v>353</v>
      </c>
      <c r="D200" s="336"/>
      <c r="E200" s="271">
        <v>4.68</v>
      </c>
      <c r="F200" s="272"/>
      <c r="G200" s="273"/>
      <c r="H200" s="274"/>
      <c r="I200" s="268"/>
      <c r="J200" s="275"/>
      <c r="K200" s="268"/>
      <c r="M200" s="269" t="s">
        <v>353</v>
      </c>
      <c r="O200" s="258"/>
    </row>
    <row r="201" spans="1:80">
      <c r="A201" s="267"/>
      <c r="B201" s="270"/>
      <c r="C201" s="335" t="s">
        <v>354</v>
      </c>
      <c r="D201" s="336"/>
      <c r="E201" s="271">
        <v>4.9349999999999996</v>
      </c>
      <c r="F201" s="272"/>
      <c r="G201" s="273"/>
      <c r="H201" s="274"/>
      <c r="I201" s="268"/>
      <c r="J201" s="275"/>
      <c r="K201" s="268"/>
      <c r="M201" s="269" t="s">
        <v>354</v>
      </c>
      <c r="O201" s="258"/>
    </row>
    <row r="202" spans="1:80">
      <c r="A202" s="259">
        <v>48</v>
      </c>
      <c r="B202" s="260" t="s">
        <v>369</v>
      </c>
      <c r="C202" s="261" t="s">
        <v>370</v>
      </c>
      <c r="D202" s="262" t="s">
        <v>172</v>
      </c>
      <c r="E202" s="263">
        <v>30.445</v>
      </c>
      <c r="F202" s="263"/>
      <c r="G202" s="264">
        <f>E202*F202</f>
        <v>0</v>
      </c>
      <c r="H202" s="265">
        <v>0</v>
      </c>
      <c r="I202" s="266">
        <f>E202*H202</f>
        <v>0</v>
      </c>
      <c r="J202" s="265">
        <v>0</v>
      </c>
      <c r="K202" s="266">
        <f>E202*J202</f>
        <v>0</v>
      </c>
      <c r="O202" s="258">
        <v>2</v>
      </c>
      <c r="AA202" s="233">
        <v>1</v>
      </c>
      <c r="AB202" s="233">
        <v>1</v>
      </c>
      <c r="AC202" s="233">
        <v>1</v>
      </c>
      <c r="AZ202" s="233">
        <v>1</v>
      </c>
      <c r="BA202" s="233">
        <f>IF(AZ202=1,G202,0)</f>
        <v>0</v>
      </c>
      <c r="BB202" s="233">
        <f>IF(AZ202=2,G202,0)</f>
        <v>0</v>
      </c>
      <c r="BC202" s="233">
        <f>IF(AZ202=3,G202,0)</f>
        <v>0</v>
      </c>
      <c r="BD202" s="233">
        <f>IF(AZ202=4,G202,0)</f>
        <v>0</v>
      </c>
      <c r="BE202" s="233">
        <f>IF(AZ202=5,G202,0)</f>
        <v>0</v>
      </c>
      <c r="CA202" s="258">
        <v>1</v>
      </c>
      <c r="CB202" s="258">
        <v>1</v>
      </c>
    </row>
    <row r="203" spans="1:80">
      <c r="A203" s="259">
        <v>49</v>
      </c>
      <c r="B203" s="260" t="s">
        <v>371</v>
      </c>
      <c r="C203" s="261" t="s">
        <v>372</v>
      </c>
      <c r="D203" s="262" t="s">
        <v>172</v>
      </c>
      <c r="E203" s="263">
        <v>4.5682</v>
      </c>
      <c r="F203" s="263"/>
      <c r="G203" s="264">
        <f>E203*F203</f>
        <v>0</v>
      </c>
      <c r="H203" s="265">
        <v>1.3799999999999999E-3</v>
      </c>
      <c r="I203" s="266">
        <f>E203*H203</f>
        <v>6.3041159999999994E-3</v>
      </c>
      <c r="J203" s="265">
        <v>0</v>
      </c>
      <c r="K203" s="266">
        <f>E203*J203</f>
        <v>0</v>
      </c>
      <c r="O203" s="258">
        <v>2</v>
      </c>
      <c r="AA203" s="233">
        <v>1</v>
      </c>
      <c r="AB203" s="233">
        <v>1</v>
      </c>
      <c r="AC203" s="233">
        <v>1</v>
      </c>
      <c r="AZ203" s="233">
        <v>1</v>
      </c>
      <c r="BA203" s="233">
        <f>IF(AZ203=1,G203,0)</f>
        <v>0</v>
      </c>
      <c r="BB203" s="233">
        <f>IF(AZ203=2,G203,0)</f>
        <v>0</v>
      </c>
      <c r="BC203" s="233">
        <f>IF(AZ203=3,G203,0)</f>
        <v>0</v>
      </c>
      <c r="BD203" s="233">
        <f>IF(AZ203=4,G203,0)</f>
        <v>0</v>
      </c>
      <c r="BE203" s="233">
        <f>IF(AZ203=5,G203,0)</f>
        <v>0</v>
      </c>
      <c r="CA203" s="258">
        <v>1</v>
      </c>
      <c r="CB203" s="258">
        <v>1</v>
      </c>
    </row>
    <row r="204" spans="1:80">
      <c r="A204" s="267"/>
      <c r="B204" s="270"/>
      <c r="C204" s="335" t="s">
        <v>373</v>
      </c>
      <c r="D204" s="336"/>
      <c r="E204" s="271">
        <v>0</v>
      </c>
      <c r="F204" s="272"/>
      <c r="G204" s="273"/>
      <c r="H204" s="274"/>
      <c r="I204" s="268"/>
      <c r="J204" s="275"/>
      <c r="K204" s="268"/>
      <c r="M204" s="269" t="s">
        <v>373</v>
      </c>
      <c r="O204" s="258"/>
    </row>
    <row r="205" spans="1:80">
      <c r="A205" s="267"/>
      <c r="B205" s="270"/>
      <c r="C205" s="335" t="s">
        <v>374</v>
      </c>
      <c r="D205" s="336"/>
      <c r="E205" s="271">
        <v>4.5682</v>
      </c>
      <c r="F205" s="272"/>
      <c r="G205" s="273"/>
      <c r="H205" s="274"/>
      <c r="I205" s="268"/>
      <c r="J205" s="275"/>
      <c r="K205" s="268"/>
      <c r="M205" s="269" t="s">
        <v>374</v>
      </c>
      <c r="O205" s="258"/>
    </row>
    <row r="206" spans="1:80">
      <c r="A206" s="259">
        <v>50</v>
      </c>
      <c r="B206" s="260" t="s">
        <v>375</v>
      </c>
      <c r="C206" s="261" t="s">
        <v>376</v>
      </c>
      <c r="D206" s="262" t="s">
        <v>172</v>
      </c>
      <c r="E206" s="263">
        <v>4.5682</v>
      </c>
      <c r="F206" s="263"/>
      <c r="G206" s="264">
        <f>E206*F206</f>
        <v>0</v>
      </c>
      <c r="H206" s="265">
        <v>0</v>
      </c>
      <c r="I206" s="266">
        <f>E206*H206</f>
        <v>0</v>
      </c>
      <c r="J206" s="265">
        <v>0</v>
      </c>
      <c r="K206" s="266">
        <f>E206*J206</f>
        <v>0</v>
      </c>
      <c r="O206" s="258">
        <v>2</v>
      </c>
      <c r="AA206" s="233">
        <v>1</v>
      </c>
      <c r="AB206" s="233">
        <v>1</v>
      </c>
      <c r="AC206" s="233">
        <v>1</v>
      </c>
      <c r="AZ206" s="233">
        <v>1</v>
      </c>
      <c r="BA206" s="233">
        <f>IF(AZ206=1,G206,0)</f>
        <v>0</v>
      </c>
      <c r="BB206" s="233">
        <f>IF(AZ206=2,G206,0)</f>
        <v>0</v>
      </c>
      <c r="BC206" s="233">
        <f>IF(AZ206=3,G206,0)</f>
        <v>0</v>
      </c>
      <c r="BD206" s="233">
        <f>IF(AZ206=4,G206,0)</f>
        <v>0</v>
      </c>
      <c r="BE206" s="233">
        <f>IF(AZ206=5,G206,0)</f>
        <v>0</v>
      </c>
      <c r="CA206" s="258">
        <v>1</v>
      </c>
      <c r="CB206" s="258">
        <v>1</v>
      </c>
    </row>
    <row r="207" spans="1:80">
      <c r="A207" s="259">
        <v>51</v>
      </c>
      <c r="B207" s="260" t="s">
        <v>377</v>
      </c>
      <c r="C207" s="261" t="s">
        <v>378</v>
      </c>
      <c r="D207" s="262" t="s">
        <v>181</v>
      </c>
      <c r="E207" s="263">
        <v>0.28920000000000001</v>
      </c>
      <c r="F207" s="263"/>
      <c r="G207" s="264">
        <f>E207*F207</f>
        <v>0</v>
      </c>
      <c r="H207" s="265">
        <v>1.02139</v>
      </c>
      <c r="I207" s="266">
        <f>E207*H207</f>
        <v>0.29538598800000004</v>
      </c>
      <c r="J207" s="265">
        <v>0</v>
      </c>
      <c r="K207" s="266">
        <f>E207*J207</f>
        <v>0</v>
      </c>
      <c r="O207" s="258">
        <v>2</v>
      </c>
      <c r="AA207" s="233">
        <v>1</v>
      </c>
      <c r="AB207" s="233">
        <v>1</v>
      </c>
      <c r="AC207" s="233">
        <v>1</v>
      </c>
      <c r="AZ207" s="233">
        <v>1</v>
      </c>
      <c r="BA207" s="233">
        <f>IF(AZ207=1,G207,0)</f>
        <v>0</v>
      </c>
      <c r="BB207" s="233">
        <f>IF(AZ207=2,G207,0)</f>
        <v>0</v>
      </c>
      <c r="BC207" s="233">
        <f>IF(AZ207=3,G207,0)</f>
        <v>0</v>
      </c>
      <c r="BD207" s="233">
        <f>IF(AZ207=4,G207,0)</f>
        <v>0</v>
      </c>
      <c r="BE207" s="233">
        <f>IF(AZ207=5,G207,0)</f>
        <v>0</v>
      </c>
      <c r="CA207" s="258">
        <v>1</v>
      </c>
      <c r="CB207" s="258">
        <v>1</v>
      </c>
    </row>
    <row r="208" spans="1:80">
      <c r="A208" s="267"/>
      <c r="B208" s="270"/>
      <c r="C208" s="335" t="s">
        <v>379</v>
      </c>
      <c r="D208" s="336"/>
      <c r="E208" s="271">
        <v>0.28920000000000001</v>
      </c>
      <c r="F208" s="272"/>
      <c r="G208" s="273"/>
      <c r="H208" s="274"/>
      <c r="I208" s="268"/>
      <c r="J208" s="275"/>
      <c r="K208" s="268"/>
      <c r="M208" s="269" t="s">
        <v>379</v>
      </c>
      <c r="O208" s="258"/>
    </row>
    <row r="209" spans="1:80">
      <c r="A209" s="276"/>
      <c r="B209" s="277" t="s">
        <v>103</v>
      </c>
      <c r="C209" s="278" t="s">
        <v>338</v>
      </c>
      <c r="D209" s="279"/>
      <c r="E209" s="280"/>
      <c r="F209" s="281"/>
      <c r="G209" s="282">
        <f>SUM(G171:G208)</f>
        <v>0</v>
      </c>
      <c r="H209" s="283"/>
      <c r="I209" s="284">
        <f>SUM(I171:I208)</f>
        <v>11.912160934000001</v>
      </c>
      <c r="J209" s="283"/>
      <c r="K209" s="284">
        <f>SUM(K171:K208)</f>
        <v>0</v>
      </c>
      <c r="O209" s="258">
        <v>4</v>
      </c>
      <c r="BA209" s="285">
        <f>SUM(BA171:BA208)</f>
        <v>0</v>
      </c>
      <c r="BB209" s="285">
        <f>SUM(BB171:BB208)</f>
        <v>0</v>
      </c>
      <c r="BC209" s="285">
        <f>SUM(BC171:BC208)</f>
        <v>0</v>
      </c>
      <c r="BD209" s="285">
        <f>SUM(BD171:BD208)</f>
        <v>0</v>
      </c>
      <c r="BE209" s="285">
        <f>SUM(BE171:BE208)</f>
        <v>0</v>
      </c>
    </row>
    <row r="210" spans="1:80">
      <c r="A210" s="248" t="s">
        <v>100</v>
      </c>
      <c r="B210" s="249" t="s">
        <v>380</v>
      </c>
      <c r="C210" s="250" t="s">
        <v>381</v>
      </c>
      <c r="D210" s="251"/>
      <c r="E210" s="252"/>
      <c r="F210" s="252"/>
      <c r="G210" s="253"/>
      <c r="H210" s="254"/>
      <c r="I210" s="255"/>
      <c r="J210" s="256"/>
      <c r="K210" s="257"/>
      <c r="O210" s="258">
        <v>1</v>
      </c>
    </row>
    <row r="211" spans="1:80">
      <c r="A211" s="259">
        <v>52</v>
      </c>
      <c r="B211" s="260" t="s">
        <v>383</v>
      </c>
      <c r="C211" s="261" t="s">
        <v>384</v>
      </c>
      <c r="D211" s="262" t="s">
        <v>172</v>
      </c>
      <c r="E211" s="263">
        <v>34.89</v>
      </c>
      <c r="F211" s="263"/>
      <c r="G211" s="264">
        <f>E211*F211</f>
        <v>0</v>
      </c>
      <c r="H211" s="265">
        <v>0</v>
      </c>
      <c r="I211" s="266">
        <f>E211*H211</f>
        <v>0</v>
      </c>
      <c r="J211" s="265">
        <v>0</v>
      </c>
      <c r="K211" s="266">
        <f>E211*J211</f>
        <v>0</v>
      </c>
      <c r="O211" s="258">
        <v>2</v>
      </c>
      <c r="AA211" s="233">
        <v>1</v>
      </c>
      <c r="AB211" s="233">
        <v>1</v>
      </c>
      <c r="AC211" s="233">
        <v>1</v>
      </c>
      <c r="AZ211" s="233">
        <v>1</v>
      </c>
      <c r="BA211" s="233">
        <f>IF(AZ211=1,G211,0)</f>
        <v>0</v>
      </c>
      <c r="BB211" s="233">
        <f>IF(AZ211=2,G211,0)</f>
        <v>0</v>
      </c>
      <c r="BC211" s="233">
        <f>IF(AZ211=3,G211,0)</f>
        <v>0</v>
      </c>
      <c r="BD211" s="233">
        <f>IF(AZ211=4,G211,0)</f>
        <v>0</v>
      </c>
      <c r="BE211" s="233">
        <f>IF(AZ211=5,G211,0)</f>
        <v>0</v>
      </c>
      <c r="CA211" s="258">
        <v>1</v>
      </c>
      <c r="CB211" s="258">
        <v>1</v>
      </c>
    </row>
    <row r="212" spans="1:80">
      <c r="A212" s="267"/>
      <c r="B212" s="270"/>
      <c r="C212" s="335" t="s">
        <v>385</v>
      </c>
      <c r="D212" s="336"/>
      <c r="E212" s="271">
        <v>34.89</v>
      </c>
      <c r="F212" s="272"/>
      <c r="G212" s="273"/>
      <c r="H212" s="274"/>
      <c r="I212" s="268"/>
      <c r="J212" s="275"/>
      <c r="K212" s="268"/>
      <c r="M212" s="269" t="s">
        <v>385</v>
      </c>
      <c r="O212" s="258"/>
    </row>
    <row r="213" spans="1:80">
      <c r="A213" s="259">
        <v>53</v>
      </c>
      <c r="B213" s="260" t="s">
        <v>386</v>
      </c>
      <c r="C213" s="261" t="s">
        <v>387</v>
      </c>
      <c r="D213" s="262" t="s">
        <v>201</v>
      </c>
      <c r="E213" s="263">
        <v>116.3</v>
      </c>
      <c r="F213" s="263"/>
      <c r="G213" s="264">
        <f>E213*F213</f>
        <v>0</v>
      </c>
      <c r="H213" s="265">
        <v>1.4999999999999999E-4</v>
      </c>
      <c r="I213" s="266">
        <f>E213*H213</f>
        <v>1.7444999999999999E-2</v>
      </c>
      <c r="J213" s="265">
        <v>0</v>
      </c>
      <c r="K213" s="266">
        <f>E213*J213</f>
        <v>0</v>
      </c>
      <c r="O213" s="258">
        <v>2</v>
      </c>
      <c r="AA213" s="233">
        <v>1</v>
      </c>
      <c r="AB213" s="233">
        <v>1</v>
      </c>
      <c r="AC213" s="233">
        <v>1</v>
      </c>
      <c r="AZ213" s="233">
        <v>1</v>
      </c>
      <c r="BA213" s="233">
        <f>IF(AZ213=1,G213,0)</f>
        <v>0</v>
      </c>
      <c r="BB213" s="233">
        <f>IF(AZ213=2,G213,0)</f>
        <v>0</v>
      </c>
      <c r="BC213" s="233">
        <f>IF(AZ213=3,G213,0)</f>
        <v>0</v>
      </c>
      <c r="BD213" s="233">
        <f>IF(AZ213=4,G213,0)</f>
        <v>0</v>
      </c>
      <c r="BE213" s="233">
        <f>IF(AZ213=5,G213,0)</f>
        <v>0</v>
      </c>
      <c r="CA213" s="258">
        <v>1</v>
      </c>
      <c r="CB213" s="258">
        <v>1</v>
      </c>
    </row>
    <row r="214" spans="1:80">
      <c r="A214" s="267"/>
      <c r="B214" s="270"/>
      <c r="C214" s="335" t="s">
        <v>388</v>
      </c>
      <c r="D214" s="336"/>
      <c r="E214" s="271">
        <v>116.3</v>
      </c>
      <c r="F214" s="272"/>
      <c r="G214" s="273"/>
      <c r="H214" s="274"/>
      <c r="I214" s="268"/>
      <c r="J214" s="275"/>
      <c r="K214" s="268"/>
      <c r="M214" s="269" t="s">
        <v>388</v>
      </c>
      <c r="O214" s="258"/>
    </row>
    <row r="215" spans="1:80">
      <c r="A215" s="259">
        <v>54</v>
      </c>
      <c r="B215" s="260" t="s">
        <v>389</v>
      </c>
      <c r="C215" s="261" t="s">
        <v>390</v>
      </c>
      <c r="D215" s="262" t="s">
        <v>172</v>
      </c>
      <c r="E215" s="263">
        <v>45.18</v>
      </c>
      <c r="F215" s="263"/>
      <c r="G215" s="264">
        <f>E215*F215</f>
        <v>0</v>
      </c>
      <c r="H215" s="265">
        <v>4.0000000000000003E-5</v>
      </c>
      <c r="I215" s="266">
        <f>E215*H215</f>
        <v>1.8072000000000001E-3</v>
      </c>
      <c r="J215" s="265">
        <v>0</v>
      </c>
      <c r="K215" s="266">
        <f>E215*J215</f>
        <v>0</v>
      </c>
      <c r="O215" s="258">
        <v>2</v>
      </c>
      <c r="AA215" s="233">
        <v>1</v>
      </c>
      <c r="AB215" s="233">
        <v>1</v>
      </c>
      <c r="AC215" s="233">
        <v>1</v>
      </c>
      <c r="AZ215" s="233">
        <v>1</v>
      </c>
      <c r="BA215" s="233">
        <f>IF(AZ215=1,G215,0)</f>
        <v>0</v>
      </c>
      <c r="BB215" s="233">
        <f>IF(AZ215=2,G215,0)</f>
        <v>0</v>
      </c>
      <c r="BC215" s="233">
        <f>IF(AZ215=3,G215,0)</f>
        <v>0</v>
      </c>
      <c r="BD215" s="233">
        <f>IF(AZ215=4,G215,0)</f>
        <v>0</v>
      </c>
      <c r="BE215" s="233">
        <f>IF(AZ215=5,G215,0)</f>
        <v>0</v>
      </c>
      <c r="CA215" s="258">
        <v>1</v>
      </c>
      <c r="CB215" s="258">
        <v>1</v>
      </c>
    </row>
    <row r="216" spans="1:80">
      <c r="A216" s="267"/>
      <c r="B216" s="270"/>
      <c r="C216" s="335" t="s">
        <v>391</v>
      </c>
      <c r="D216" s="336"/>
      <c r="E216" s="271">
        <v>0</v>
      </c>
      <c r="F216" s="272"/>
      <c r="G216" s="273"/>
      <c r="H216" s="274"/>
      <c r="I216" s="268"/>
      <c r="J216" s="275"/>
      <c r="K216" s="268"/>
      <c r="M216" s="269" t="s">
        <v>391</v>
      </c>
      <c r="O216" s="258"/>
    </row>
    <row r="217" spans="1:80">
      <c r="A217" s="267"/>
      <c r="B217" s="270"/>
      <c r="C217" s="335" t="s">
        <v>392</v>
      </c>
      <c r="D217" s="336"/>
      <c r="E217" s="271">
        <v>8.82</v>
      </c>
      <c r="F217" s="272"/>
      <c r="G217" s="273"/>
      <c r="H217" s="274"/>
      <c r="I217" s="268"/>
      <c r="J217" s="275"/>
      <c r="K217" s="268"/>
      <c r="M217" s="269" t="s">
        <v>392</v>
      </c>
      <c r="O217" s="258"/>
    </row>
    <row r="218" spans="1:80">
      <c r="A218" s="267"/>
      <c r="B218" s="270"/>
      <c r="C218" s="335" t="s">
        <v>393</v>
      </c>
      <c r="D218" s="336"/>
      <c r="E218" s="271">
        <v>0.76500000000000001</v>
      </c>
      <c r="F218" s="272"/>
      <c r="G218" s="273"/>
      <c r="H218" s="274"/>
      <c r="I218" s="268"/>
      <c r="J218" s="275"/>
      <c r="K218" s="268"/>
      <c r="M218" s="269" t="s">
        <v>393</v>
      </c>
      <c r="O218" s="258"/>
    </row>
    <row r="219" spans="1:80">
      <c r="A219" s="267"/>
      <c r="B219" s="270"/>
      <c r="C219" s="335" t="s">
        <v>394</v>
      </c>
      <c r="D219" s="336"/>
      <c r="E219" s="271">
        <v>2.04</v>
      </c>
      <c r="F219" s="272"/>
      <c r="G219" s="273"/>
      <c r="H219" s="274"/>
      <c r="I219" s="268"/>
      <c r="J219" s="275"/>
      <c r="K219" s="268"/>
      <c r="M219" s="269" t="s">
        <v>394</v>
      </c>
      <c r="O219" s="258"/>
    </row>
    <row r="220" spans="1:80">
      <c r="A220" s="267"/>
      <c r="B220" s="270"/>
      <c r="C220" s="335" t="s">
        <v>395</v>
      </c>
      <c r="D220" s="336"/>
      <c r="E220" s="271">
        <v>1.05</v>
      </c>
      <c r="F220" s="272"/>
      <c r="G220" s="273"/>
      <c r="H220" s="274"/>
      <c r="I220" s="268"/>
      <c r="J220" s="275"/>
      <c r="K220" s="268"/>
      <c r="M220" s="269" t="s">
        <v>395</v>
      </c>
      <c r="O220" s="258"/>
    </row>
    <row r="221" spans="1:80">
      <c r="A221" s="267"/>
      <c r="B221" s="270"/>
      <c r="C221" s="335" t="s">
        <v>396</v>
      </c>
      <c r="D221" s="336"/>
      <c r="E221" s="271">
        <v>14.82</v>
      </c>
      <c r="F221" s="272"/>
      <c r="G221" s="273"/>
      <c r="H221" s="274"/>
      <c r="I221" s="268"/>
      <c r="J221" s="275"/>
      <c r="K221" s="268"/>
      <c r="M221" s="269" t="s">
        <v>396</v>
      </c>
      <c r="O221" s="258"/>
    </row>
    <row r="222" spans="1:80">
      <c r="A222" s="267"/>
      <c r="B222" s="270"/>
      <c r="C222" s="335" t="s">
        <v>397</v>
      </c>
      <c r="D222" s="336"/>
      <c r="E222" s="271">
        <v>1.92</v>
      </c>
      <c r="F222" s="272"/>
      <c r="G222" s="273"/>
      <c r="H222" s="274"/>
      <c r="I222" s="268"/>
      <c r="J222" s="275"/>
      <c r="K222" s="268"/>
      <c r="M222" s="269" t="s">
        <v>397</v>
      </c>
      <c r="O222" s="258"/>
    </row>
    <row r="223" spans="1:80">
      <c r="A223" s="267"/>
      <c r="B223" s="270"/>
      <c r="C223" s="335" t="s">
        <v>398</v>
      </c>
      <c r="D223" s="336"/>
      <c r="E223" s="271">
        <v>0.85499999999999998</v>
      </c>
      <c r="F223" s="272"/>
      <c r="G223" s="273"/>
      <c r="H223" s="274"/>
      <c r="I223" s="268"/>
      <c r="J223" s="275"/>
      <c r="K223" s="268"/>
      <c r="M223" s="269" t="s">
        <v>398</v>
      </c>
      <c r="O223" s="258"/>
    </row>
    <row r="224" spans="1:80">
      <c r="A224" s="267"/>
      <c r="B224" s="270"/>
      <c r="C224" s="335" t="s">
        <v>399</v>
      </c>
      <c r="D224" s="336"/>
      <c r="E224" s="271">
        <v>0</v>
      </c>
      <c r="F224" s="272"/>
      <c r="G224" s="273"/>
      <c r="H224" s="274"/>
      <c r="I224" s="268"/>
      <c r="J224" s="275"/>
      <c r="K224" s="268"/>
      <c r="M224" s="269">
        <v>0</v>
      </c>
      <c r="O224" s="258"/>
    </row>
    <row r="225" spans="1:80">
      <c r="A225" s="267"/>
      <c r="B225" s="270"/>
      <c r="C225" s="335" t="s">
        <v>400</v>
      </c>
      <c r="D225" s="336"/>
      <c r="E225" s="271">
        <v>6.3</v>
      </c>
      <c r="F225" s="272"/>
      <c r="G225" s="273"/>
      <c r="H225" s="274"/>
      <c r="I225" s="268"/>
      <c r="J225" s="275"/>
      <c r="K225" s="268"/>
      <c r="M225" s="269" t="s">
        <v>400</v>
      </c>
      <c r="O225" s="258"/>
    </row>
    <row r="226" spans="1:80">
      <c r="A226" s="267"/>
      <c r="B226" s="270"/>
      <c r="C226" s="335" t="s">
        <v>401</v>
      </c>
      <c r="D226" s="336"/>
      <c r="E226" s="271">
        <v>1.89</v>
      </c>
      <c r="F226" s="272"/>
      <c r="G226" s="273"/>
      <c r="H226" s="274"/>
      <c r="I226" s="268"/>
      <c r="J226" s="275"/>
      <c r="K226" s="268"/>
      <c r="M226" s="269" t="s">
        <v>401</v>
      </c>
      <c r="O226" s="258"/>
    </row>
    <row r="227" spans="1:80">
      <c r="A227" s="267"/>
      <c r="B227" s="270"/>
      <c r="C227" s="335" t="s">
        <v>402</v>
      </c>
      <c r="D227" s="336"/>
      <c r="E227" s="271">
        <v>3.99</v>
      </c>
      <c r="F227" s="272"/>
      <c r="G227" s="273"/>
      <c r="H227" s="274"/>
      <c r="I227" s="268"/>
      <c r="J227" s="275"/>
      <c r="K227" s="268"/>
      <c r="M227" s="269" t="s">
        <v>402</v>
      </c>
      <c r="O227" s="258"/>
    </row>
    <row r="228" spans="1:80">
      <c r="A228" s="267"/>
      <c r="B228" s="270"/>
      <c r="C228" s="335" t="s">
        <v>403</v>
      </c>
      <c r="D228" s="336"/>
      <c r="E228" s="271">
        <v>2.73</v>
      </c>
      <c r="F228" s="272"/>
      <c r="G228" s="273"/>
      <c r="H228" s="274"/>
      <c r="I228" s="268"/>
      <c r="J228" s="275"/>
      <c r="K228" s="268"/>
      <c r="M228" s="269" t="s">
        <v>403</v>
      </c>
      <c r="O228" s="258"/>
    </row>
    <row r="229" spans="1:80">
      <c r="A229" s="259">
        <v>55</v>
      </c>
      <c r="B229" s="260" t="s">
        <v>404</v>
      </c>
      <c r="C229" s="261" t="s">
        <v>405</v>
      </c>
      <c r="D229" s="262" t="s">
        <v>172</v>
      </c>
      <c r="E229" s="263">
        <v>80.64</v>
      </c>
      <c r="F229" s="263"/>
      <c r="G229" s="264">
        <f>E229*F229</f>
        <v>0</v>
      </c>
      <c r="H229" s="265">
        <v>1.7680000000000001E-2</v>
      </c>
      <c r="I229" s="266">
        <f>E229*H229</f>
        <v>1.4257152000000002</v>
      </c>
      <c r="J229" s="265">
        <v>0</v>
      </c>
      <c r="K229" s="266">
        <f>E229*J229</f>
        <v>0</v>
      </c>
      <c r="O229" s="258">
        <v>2</v>
      </c>
      <c r="AA229" s="233">
        <v>1</v>
      </c>
      <c r="AB229" s="233">
        <v>1</v>
      </c>
      <c r="AC229" s="233">
        <v>1</v>
      </c>
      <c r="AZ229" s="233">
        <v>1</v>
      </c>
      <c r="BA229" s="233">
        <f>IF(AZ229=1,G229,0)</f>
        <v>0</v>
      </c>
      <c r="BB229" s="233">
        <f>IF(AZ229=2,G229,0)</f>
        <v>0</v>
      </c>
      <c r="BC229" s="233">
        <f>IF(AZ229=3,G229,0)</f>
        <v>0</v>
      </c>
      <c r="BD229" s="233">
        <f>IF(AZ229=4,G229,0)</f>
        <v>0</v>
      </c>
      <c r="BE229" s="233">
        <f>IF(AZ229=5,G229,0)</f>
        <v>0</v>
      </c>
      <c r="CA229" s="258">
        <v>1</v>
      </c>
      <c r="CB229" s="258">
        <v>1</v>
      </c>
    </row>
    <row r="230" spans="1:80">
      <c r="A230" s="267"/>
      <c r="B230" s="270"/>
      <c r="C230" s="335" t="s">
        <v>406</v>
      </c>
      <c r="D230" s="336"/>
      <c r="E230" s="271">
        <v>80.64</v>
      </c>
      <c r="F230" s="272"/>
      <c r="G230" s="273"/>
      <c r="H230" s="274"/>
      <c r="I230" s="268"/>
      <c r="J230" s="275"/>
      <c r="K230" s="268"/>
      <c r="M230" s="269" t="s">
        <v>406</v>
      </c>
      <c r="O230" s="258"/>
    </row>
    <row r="231" spans="1:80">
      <c r="A231" s="259">
        <v>56</v>
      </c>
      <c r="B231" s="260" t="s">
        <v>407</v>
      </c>
      <c r="C231" s="261" t="s">
        <v>408</v>
      </c>
      <c r="D231" s="262" t="s">
        <v>201</v>
      </c>
      <c r="E231" s="263">
        <v>116.3</v>
      </c>
      <c r="F231" s="263"/>
      <c r="G231" s="264">
        <f>E231*F231</f>
        <v>0</v>
      </c>
      <c r="H231" s="265">
        <v>3.7100000000000002E-3</v>
      </c>
      <c r="I231" s="266">
        <f>E231*H231</f>
        <v>0.431473</v>
      </c>
      <c r="J231" s="265">
        <v>0</v>
      </c>
      <c r="K231" s="266">
        <f>E231*J231</f>
        <v>0</v>
      </c>
      <c r="O231" s="258">
        <v>2</v>
      </c>
      <c r="AA231" s="233">
        <v>1</v>
      </c>
      <c r="AB231" s="233">
        <v>1</v>
      </c>
      <c r="AC231" s="233">
        <v>1</v>
      </c>
      <c r="AZ231" s="233">
        <v>1</v>
      </c>
      <c r="BA231" s="233">
        <f>IF(AZ231=1,G231,0)</f>
        <v>0</v>
      </c>
      <c r="BB231" s="233">
        <f>IF(AZ231=2,G231,0)</f>
        <v>0</v>
      </c>
      <c r="BC231" s="233">
        <f>IF(AZ231=3,G231,0)</f>
        <v>0</v>
      </c>
      <c r="BD231" s="233">
        <f>IF(AZ231=4,G231,0)</f>
        <v>0</v>
      </c>
      <c r="BE231" s="233">
        <f>IF(AZ231=5,G231,0)</f>
        <v>0</v>
      </c>
      <c r="CA231" s="258">
        <v>1</v>
      </c>
      <c r="CB231" s="258">
        <v>1</v>
      </c>
    </row>
    <row r="232" spans="1:80">
      <c r="A232" s="267"/>
      <c r="B232" s="270"/>
      <c r="C232" s="335" t="s">
        <v>409</v>
      </c>
      <c r="D232" s="336"/>
      <c r="E232" s="271">
        <v>0</v>
      </c>
      <c r="F232" s="272"/>
      <c r="G232" s="273"/>
      <c r="H232" s="274"/>
      <c r="I232" s="268"/>
      <c r="J232" s="275"/>
      <c r="K232" s="268"/>
      <c r="M232" s="269" t="s">
        <v>409</v>
      </c>
      <c r="O232" s="258"/>
    </row>
    <row r="233" spans="1:80">
      <c r="A233" s="267"/>
      <c r="B233" s="270"/>
      <c r="C233" s="335" t="s">
        <v>410</v>
      </c>
      <c r="D233" s="336"/>
      <c r="E233" s="271">
        <v>23.1</v>
      </c>
      <c r="F233" s="272"/>
      <c r="G233" s="273"/>
      <c r="H233" s="274"/>
      <c r="I233" s="268"/>
      <c r="J233" s="275"/>
      <c r="K233" s="268"/>
      <c r="M233" s="269" t="s">
        <v>410</v>
      </c>
      <c r="O233" s="258"/>
    </row>
    <row r="234" spans="1:80">
      <c r="A234" s="267"/>
      <c r="B234" s="270"/>
      <c r="C234" s="335" t="s">
        <v>411</v>
      </c>
      <c r="D234" s="336"/>
      <c r="E234" s="271">
        <v>2.6</v>
      </c>
      <c r="F234" s="272"/>
      <c r="G234" s="273"/>
      <c r="H234" s="274"/>
      <c r="I234" s="268"/>
      <c r="J234" s="275"/>
      <c r="K234" s="268"/>
      <c r="M234" s="269" t="s">
        <v>411</v>
      </c>
      <c r="O234" s="258"/>
    </row>
    <row r="235" spans="1:80">
      <c r="A235" s="267"/>
      <c r="B235" s="270"/>
      <c r="C235" s="335" t="s">
        <v>412</v>
      </c>
      <c r="D235" s="336"/>
      <c r="E235" s="271">
        <v>5.8</v>
      </c>
      <c r="F235" s="272"/>
      <c r="G235" s="273"/>
      <c r="H235" s="274"/>
      <c r="I235" s="268"/>
      <c r="J235" s="275"/>
      <c r="K235" s="268"/>
      <c r="M235" s="269" t="s">
        <v>412</v>
      </c>
      <c r="O235" s="258"/>
    </row>
    <row r="236" spans="1:80">
      <c r="A236" s="267"/>
      <c r="B236" s="270"/>
      <c r="C236" s="335" t="s">
        <v>413</v>
      </c>
      <c r="D236" s="336"/>
      <c r="E236" s="271">
        <v>5.2</v>
      </c>
      <c r="F236" s="272"/>
      <c r="G236" s="273"/>
      <c r="H236" s="274"/>
      <c r="I236" s="268"/>
      <c r="J236" s="275"/>
      <c r="K236" s="268"/>
      <c r="M236" s="269" t="s">
        <v>413</v>
      </c>
      <c r="O236" s="258"/>
    </row>
    <row r="237" spans="1:80">
      <c r="A237" s="267"/>
      <c r="B237" s="270"/>
      <c r="C237" s="335" t="s">
        <v>414</v>
      </c>
      <c r="D237" s="336"/>
      <c r="E237" s="271">
        <v>40.299999999999997</v>
      </c>
      <c r="F237" s="272"/>
      <c r="G237" s="273"/>
      <c r="H237" s="274"/>
      <c r="I237" s="268"/>
      <c r="J237" s="275"/>
      <c r="K237" s="268"/>
      <c r="M237" s="269" t="s">
        <v>414</v>
      </c>
      <c r="O237" s="258"/>
    </row>
    <row r="238" spans="1:80">
      <c r="A238" s="267"/>
      <c r="B238" s="270"/>
      <c r="C238" s="335" t="s">
        <v>415</v>
      </c>
      <c r="D238" s="336"/>
      <c r="E238" s="271">
        <v>4.4000000000000004</v>
      </c>
      <c r="F238" s="272"/>
      <c r="G238" s="273"/>
      <c r="H238" s="274"/>
      <c r="I238" s="268"/>
      <c r="J238" s="275"/>
      <c r="K238" s="268"/>
      <c r="M238" s="269" t="s">
        <v>415</v>
      </c>
      <c r="O238" s="258"/>
    </row>
    <row r="239" spans="1:80">
      <c r="A239" s="267"/>
      <c r="B239" s="270"/>
      <c r="C239" s="335" t="s">
        <v>416</v>
      </c>
      <c r="D239" s="336"/>
      <c r="E239" s="271">
        <v>2.8</v>
      </c>
      <c r="F239" s="272"/>
      <c r="G239" s="273"/>
      <c r="H239" s="274"/>
      <c r="I239" s="268"/>
      <c r="J239" s="275"/>
      <c r="K239" s="268"/>
      <c r="M239" s="269" t="s">
        <v>416</v>
      </c>
      <c r="O239" s="258"/>
    </row>
    <row r="240" spans="1:80">
      <c r="A240" s="267"/>
      <c r="B240" s="270"/>
      <c r="C240" s="335" t="s">
        <v>399</v>
      </c>
      <c r="D240" s="336"/>
      <c r="E240" s="271">
        <v>0</v>
      </c>
      <c r="F240" s="272"/>
      <c r="G240" s="273"/>
      <c r="H240" s="274"/>
      <c r="I240" s="268"/>
      <c r="J240" s="275"/>
      <c r="K240" s="268"/>
      <c r="M240" s="269">
        <v>0</v>
      </c>
      <c r="O240" s="258"/>
    </row>
    <row r="241" spans="1:80">
      <c r="A241" s="267"/>
      <c r="B241" s="270"/>
      <c r="C241" s="335" t="s">
        <v>417</v>
      </c>
      <c r="D241" s="336"/>
      <c r="E241" s="271">
        <v>15.6</v>
      </c>
      <c r="F241" s="272"/>
      <c r="G241" s="273"/>
      <c r="H241" s="274"/>
      <c r="I241" s="268"/>
      <c r="J241" s="275"/>
      <c r="K241" s="268"/>
      <c r="M241" s="269" t="s">
        <v>417</v>
      </c>
      <c r="O241" s="258"/>
    </row>
    <row r="242" spans="1:80">
      <c r="A242" s="267"/>
      <c r="B242" s="270"/>
      <c r="C242" s="335" t="s">
        <v>418</v>
      </c>
      <c r="D242" s="336"/>
      <c r="E242" s="271">
        <v>5.0999999999999996</v>
      </c>
      <c r="F242" s="272"/>
      <c r="G242" s="273"/>
      <c r="H242" s="274"/>
      <c r="I242" s="268"/>
      <c r="J242" s="275"/>
      <c r="K242" s="268"/>
      <c r="M242" s="269" t="s">
        <v>418</v>
      </c>
      <c r="O242" s="258"/>
    </row>
    <row r="243" spans="1:80">
      <c r="A243" s="267"/>
      <c r="B243" s="270"/>
      <c r="C243" s="335" t="s">
        <v>419</v>
      </c>
      <c r="D243" s="336"/>
      <c r="E243" s="271">
        <v>6.1</v>
      </c>
      <c r="F243" s="272"/>
      <c r="G243" s="273"/>
      <c r="H243" s="274"/>
      <c r="I243" s="268"/>
      <c r="J243" s="275"/>
      <c r="K243" s="268"/>
      <c r="M243" s="269" t="s">
        <v>419</v>
      </c>
      <c r="O243" s="258"/>
    </row>
    <row r="244" spans="1:80">
      <c r="A244" s="267"/>
      <c r="B244" s="270"/>
      <c r="C244" s="335" t="s">
        <v>420</v>
      </c>
      <c r="D244" s="336"/>
      <c r="E244" s="271">
        <v>5.3</v>
      </c>
      <c r="F244" s="272"/>
      <c r="G244" s="273"/>
      <c r="H244" s="274"/>
      <c r="I244" s="268"/>
      <c r="J244" s="275"/>
      <c r="K244" s="268"/>
      <c r="M244" s="269" t="s">
        <v>420</v>
      </c>
      <c r="O244" s="258"/>
    </row>
    <row r="245" spans="1:80">
      <c r="A245" s="259">
        <v>57</v>
      </c>
      <c r="B245" s="260" t="s">
        <v>421</v>
      </c>
      <c r="C245" s="261" t="s">
        <v>422</v>
      </c>
      <c r="D245" s="262" t="s">
        <v>172</v>
      </c>
      <c r="E245" s="263">
        <v>296.13</v>
      </c>
      <c r="F245" s="263"/>
      <c r="G245" s="264">
        <f>E245*F245</f>
        <v>0</v>
      </c>
      <c r="H245" s="265">
        <v>2.606E-2</v>
      </c>
      <c r="I245" s="266">
        <f>E245*H245</f>
        <v>7.7171478000000002</v>
      </c>
      <c r="J245" s="265">
        <v>0</v>
      </c>
      <c r="K245" s="266">
        <f>E245*J245</f>
        <v>0</v>
      </c>
      <c r="O245" s="258">
        <v>2</v>
      </c>
      <c r="AA245" s="233">
        <v>1</v>
      </c>
      <c r="AB245" s="233">
        <v>1</v>
      </c>
      <c r="AC245" s="233">
        <v>1</v>
      </c>
      <c r="AZ245" s="233">
        <v>1</v>
      </c>
      <c r="BA245" s="233">
        <f>IF(AZ245=1,G245,0)</f>
        <v>0</v>
      </c>
      <c r="BB245" s="233">
        <f>IF(AZ245=2,G245,0)</f>
        <v>0</v>
      </c>
      <c r="BC245" s="233">
        <f>IF(AZ245=3,G245,0)</f>
        <v>0</v>
      </c>
      <c r="BD245" s="233">
        <f>IF(AZ245=4,G245,0)</f>
        <v>0</v>
      </c>
      <c r="BE245" s="233">
        <f>IF(AZ245=5,G245,0)</f>
        <v>0</v>
      </c>
      <c r="CA245" s="258">
        <v>1</v>
      </c>
      <c r="CB245" s="258">
        <v>1</v>
      </c>
    </row>
    <row r="246" spans="1:80">
      <c r="A246" s="267"/>
      <c r="B246" s="270"/>
      <c r="C246" s="335" t="s">
        <v>423</v>
      </c>
      <c r="D246" s="336"/>
      <c r="E246" s="271">
        <v>149.25</v>
      </c>
      <c r="F246" s="272"/>
      <c r="G246" s="273"/>
      <c r="H246" s="274"/>
      <c r="I246" s="268"/>
      <c r="J246" s="275"/>
      <c r="K246" s="268"/>
      <c r="M246" s="269" t="s">
        <v>423</v>
      </c>
      <c r="O246" s="258"/>
    </row>
    <row r="247" spans="1:80">
      <c r="A247" s="267"/>
      <c r="B247" s="270"/>
      <c r="C247" s="335" t="s">
        <v>424</v>
      </c>
      <c r="D247" s="336"/>
      <c r="E247" s="271">
        <v>79.92</v>
      </c>
      <c r="F247" s="272"/>
      <c r="G247" s="273"/>
      <c r="H247" s="274"/>
      <c r="I247" s="268"/>
      <c r="J247" s="275"/>
      <c r="K247" s="268"/>
      <c r="M247" s="269" t="s">
        <v>424</v>
      </c>
      <c r="O247" s="258"/>
    </row>
    <row r="248" spans="1:80">
      <c r="A248" s="267"/>
      <c r="B248" s="270"/>
      <c r="C248" s="335" t="s">
        <v>425</v>
      </c>
      <c r="D248" s="336"/>
      <c r="E248" s="271">
        <v>43.2</v>
      </c>
      <c r="F248" s="272"/>
      <c r="G248" s="273"/>
      <c r="H248" s="274"/>
      <c r="I248" s="268"/>
      <c r="J248" s="275"/>
      <c r="K248" s="268"/>
      <c r="M248" s="269" t="s">
        <v>425</v>
      </c>
      <c r="O248" s="258"/>
    </row>
    <row r="249" spans="1:80">
      <c r="A249" s="267"/>
      <c r="B249" s="270"/>
      <c r="C249" s="335" t="s">
        <v>426</v>
      </c>
      <c r="D249" s="336"/>
      <c r="E249" s="271">
        <v>23.76</v>
      </c>
      <c r="F249" s="272"/>
      <c r="G249" s="273"/>
      <c r="H249" s="274"/>
      <c r="I249" s="268"/>
      <c r="J249" s="275"/>
      <c r="K249" s="268"/>
      <c r="M249" s="269" t="s">
        <v>426</v>
      </c>
      <c r="O249" s="258"/>
    </row>
    <row r="250" spans="1:80">
      <c r="A250" s="259">
        <v>58</v>
      </c>
      <c r="B250" s="260" t="s">
        <v>427</v>
      </c>
      <c r="C250" s="261" t="s">
        <v>428</v>
      </c>
      <c r="D250" s="262" t="s">
        <v>172</v>
      </c>
      <c r="E250" s="263">
        <v>40.704999999999998</v>
      </c>
      <c r="F250" s="263"/>
      <c r="G250" s="264">
        <f>E250*F250</f>
        <v>0</v>
      </c>
      <c r="H250" s="265">
        <v>5.3690000000000002E-2</v>
      </c>
      <c r="I250" s="266">
        <f>E250*H250</f>
        <v>2.18545145</v>
      </c>
      <c r="J250" s="265">
        <v>0</v>
      </c>
      <c r="K250" s="266">
        <f>E250*J250</f>
        <v>0</v>
      </c>
      <c r="O250" s="258">
        <v>2</v>
      </c>
      <c r="AA250" s="233">
        <v>1</v>
      </c>
      <c r="AB250" s="233">
        <v>1</v>
      </c>
      <c r="AC250" s="233">
        <v>1</v>
      </c>
      <c r="AZ250" s="233">
        <v>1</v>
      </c>
      <c r="BA250" s="233">
        <f>IF(AZ250=1,G250,0)</f>
        <v>0</v>
      </c>
      <c r="BB250" s="233">
        <f>IF(AZ250=2,G250,0)</f>
        <v>0</v>
      </c>
      <c r="BC250" s="233">
        <f>IF(AZ250=3,G250,0)</f>
        <v>0</v>
      </c>
      <c r="BD250" s="233">
        <f>IF(AZ250=4,G250,0)</f>
        <v>0</v>
      </c>
      <c r="BE250" s="233">
        <f>IF(AZ250=5,G250,0)</f>
        <v>0</v>
      </c>
      <c r="CA250" s="258">
        <v>1</v>
      </c>
      <c r="CB250" s="258">
        <v>1</v>
      </c>
    </row>
    <row r="251" spans="1:80">
      <c r="A251" s="267"/>
      <c r="B251" s="270"/>
      <c r="C251" s="335" t="s">
        <v>429</v>
      </c>
      <c r="D251" s="336"/>
      <c r="E251" s="271">
        <v>40.704999999999998</v>
      </c>
      <c r="F251" s="272"/>
      <c r="G251" s="273"/>
      <c r="H251" s="274"/>
      <c r="I251" s="268"/>
      <c r="J251" s="275"/>
      <c r="K251" s="268"/>
      <c r="M251" s="269" t="s">
        <v>429</v>
      </c>
      <c r="O251" s="258"/>
    </row>
    <row r="252" spans="1:80">
      <c r="A252" s="259">
        <v>59</v>
      </c>
      <c r="B252" s="260" t="s">
        <v>430</v>
      </c>
      <c r="C252" s="261" t="s">
        <v>431</v>
      </c>
      <c r="D252" s="262" t="s">
        <v>172</v>
      </c>
      <c r="E252" s="263">
        <v>165.785</v>
      </c>
      <c r="F252" s="263"/>
      <c r="G252" s="264">
        <f>E252*F252</f>
        <v>0</v>
      </c>
      <c r="H252" s="265">
        <v>1.119E-2</v>
      </c>
      <c r="I252" s="266">
        <f>E252*H252</f>
        <v>1.85513415</v>
      </c>
      <c r="J252" s="265">
        <v>0</v>
      </c>
      <c r="K252" s="266">
        <f>E252*J252</f>
        <v>0</v>
      </c>
      <c r="O252" s="258">
        <v>2</v>
      </c>
      <c r="AA252" s="233">
        <v>1</v>
      </c>
      <c r="AB252" s="233">
        <v>1</v>
      </c>
      <c r="AC252" s="233">
        <v>1</v>
      </c>
      <c r="AZ252" s="233">
        <v>1</v>
      </c>
      <c r="BA252" s="233">
        <f>IF(AZ252=1,G252,0)</f>
        <v>0</v>
      </c>
      <c r="BB252" s="233">
        <f>IF(AZ252=2,G252,0)</f>
        <v>0</v>
      </c>
      <c r="BC252" s="233">
        <f>IF(AZ252=3,G252,0)</f>
        <v>0</v>
      </c>
      <c r="BD252" s="233">
        <f>IF(AZ252=4,G252,0)</f>
        <v>0</v>
      </c>
      <c r="BE252" s="233">
        <f>IF(AZ252=5,G252,0)</f>
        <v>0</v>
      </c>
      <c r="CA252" s="258">
        <v>1</v>
      </c>
      <c r="CB252" s="258">
        <v>1</v>
      </c>
    </row>
    <row r="253" spans="1:80">
      <c r="A253" s="267"/>
      <c r="B253" s="270"/>
      <c r="C253" s="335" t="s">
        <v>432</v>
      </c>
      <c r="D253" s="336"/>
      <c r="E253" s="271">
        <v>81.260000000000005</v>
      </c>
      <c r="F253" s="272"/>
      <c r="G253" s="273"/>
      <c r="H253" s="274"/>
      <c r="I253" s="268"/>
      <c r="J253" s="275"/>
      <c r="K253" s="268"/>
      <c r="M253" s="269" t="s">
        <v>432</v>
      </c>
      <c r="O253" s="258"/>
    </row>
    <row r="254" spans="1:80">
      <c r="A254" s="267"/>
      <c r="B254" s="270"/>
      <c r="C254" s="335" t="s">
        <v>433</v>
      </c>
      <c r="D254" s="336"/>
      <c r="E254" s="271">
        <v>84.525000000000006</v>
      </c>
      <c r="F254" s="272"/>
      <c r="G254" s="273"/>
      <c r="H254" s="274"/>
      <c r="I254" s="268"/>
      <c r="J254" s="275"/>
      <c r="K254" s="268"/>
      <c r="M254" s="269" t="s">
        <v>433</v>
      </c>
      <c r="O254" s="258"/>
    </row>
    <row r="255" spans="1:80">
      <c r="A255" s="259">
        <v>60</v>
      </c>
      <c r="B255" s="260" t="s">
        <v>434</v>
      </c>
      <c r="C255" s="261" t="s">
        <v>435</v>
      </c>
      <c r="D255" s="262" t="s">
        <v>172</v>
      </c>
      <c r="E255" s="263">
        <v>141.47499999999999</v>
      </c>
      <c r="F255" s="263"/>
      <c r="G255" s="264">
        <f>E255*F255</f>
        <v>0</v>
      </c>
      <c r="H255" s="265">
        <v>6.3499999999999997E-3</v>
      </c>
      <c r="I255" s="266">
        <f>E255*H255</f>
        <v>0.89836624999999992</v>
      </c>
      <c r="J255" s="265">
        <v>0</v>
      </c>
      <c r="K255" s="266">
        <f>E255*J255</f>
        <v>0</v>
      </c>
      <c r="O255" s="258">
        <v>2</v>
      </c>
      <c r="AA255" s="233">
        <v>1</v>
      </c>
      <c r="AB255" s="233">
        <v>1</v>
      </c>
      <c r="AC255" s="233">
        <v>1</v>
      </c>
      <c r="AZ255" s="233">
        <v>1</v>
      </c>
      <c r="BA255" s="233">
        <f>IF(AZ255=1,G255,0)</f>
        <v>0</v>
      </c>
      <c r="BB255" s="233">
        <f>IF(AZ255=2,G255,0)</f>
        <v>0</v>
      </c>
      <c r="BC255" s="233">
        <f>IF(AZ255=3,G255,0)</f>
        <v>0</v>
      </c>
      <c r="BD255" s="233">
        <f>IF(AZ255=4,G255,0)</f>
        <v>0</v>
      </c>
      <c r="BE255" s="233">
        <f>IF(AZ255=5,G255,0)</f>
        <v>0</v>
      </c>
      <c r="CA255" s="258">
        <v>1</v>
      </c>
      <c r="CB255" s="258">
        <v>1</v>
      </c>
    </row>
    <row r="256" spans="1:80">
      <c r="A256" s="267"/>
      <c r="B256" s="270"/>
      <c r="C256" s="335" t="s">
        <v>436</v>
      </c>
      <c r="D256" s="336"/>
      <c r="E256" s="271">
        <v>136.72499999999999</v>
      </c>
      <c r="F256" s="272"/>
      <c r="G256" s="273"/>
      <c r="H256" s="274"/>
      <c r="I256" s="268"/>
      <c r="J256" s="275"/>
      <c r="K256" s="268"/>
      <c r="M256" s="269" t="s">
        <v>436</v>
      </c>
      <c r="O256" s="258"/>
    </row>
    <row r="257" spans="1:80">
      <c r="A257" s="267"/>
      <c r="B257" s="270"/>
      <c r="C257" s="335" t="s">
        <v>437</v>
      </c>
      <c r="D257" s="336"/>
      <c r="E257" s="271">
        <v>4.75</v>
      </c>
      <c r="F257" s="272"/>
      <c r="G257" s="273"/>
      <c r="H257" s="274"/>
      <c r="I257" s="268"/>
      <c r="J257" s="275"/>
      <c r="K257" s="268"/>
      <c r="M257" s="269" t="s">
        <v>437</v>
      </c>
      <c r="O257" s="258"/>
    </row>
    <row r="258" spans="1:80">
      <c r="A258" s="259">
        <v>61</v>
      </c>
      <c r="B258" s="260" t="s">
        <v>438</v>
      </c>
      <c r="C258" s="261" t="s">
        <v>439</v>
      </c>
      <c r="D258" s="262" t="s">
        <v>201</v>
      </c>
      <c r="E258" s="263">
        <v>21.7</v>
      </c>
      <c r="F258" s="263"/>
      <c r="G258" s="264">
        <f>E258*F258</f>
        <v>0</v>
      </c>
      <c r="H258" s="265">
        <v>4.6000000000000001E-4</v>
      </c>
      <c r="I258" s="266">
        <f>E258*H258</f>
        <v>9.9819999999999996E-3</v>
      </c>
      <c r="J258" s="265">
        <v>0</v>
      </c>
      <c r="K258" s="266">
        <f>E258*J258</f>
        <v>0</v>
      </c>
      <c r="O258" s="258">
        <v>2</v>
      </c>
      <c r="AA258" s="233">
        <v>1</v>
      </c>
      <c r="AB258" s="233">
        <v>1</v>
      </c>
      <c r="AC258" s="233">
        <v>1</v>
      </c>
      <c r="AZ258" s="233">
        <v>1</v>
      </c>
      <c r="BA258" s="233">
        <f>IF(AZ258=1,G258,0)</f>
        <v>0</v>
      </c>
      <c r="BB258" s="233">
        <f>IF(AZ258=2,G258,0)</f>
        <v>0</v>
      </c>
      <c r="BC258" s="233">
        <f>IF(AZ258=3,G258,0)</f>
        <v>0</v>
      </c>
      <c r="BD258" s="233">
        <f>IF(AZ258=4,G258,0)</f>
        <v>0</v>
      </c>
      <c r="BE258" s="233">
        <f>IF(AZ258=5,G258,0)</f>
        <v>0</v>
      </c>
      <c r="CA258" s="258">
        <v>1</v>
      </c>
      <c r="CB258" s="258">
        <v>1</v>
      </c>
    </row>
    <row r="259" spans="1:80">
      <c r="A259" s="267"/>
      <c r="B259" s="270"/>
      <c r="C259" s="335" t="s">
        <v>440</v>
      </c>
      <c r="D259" s="336"/>
      <c r="E259" s="271">
        <v>17.5</v>
      </c>
      <c r="F259" s="272"/>
      <c r="G259" s="273"/>
      <c r="H259" s="274"/>
      <c r="I259" s="268"/>
      <c r="J259" s="275"/>
      <c r="K259" s="268"/>
      <c r="M259" s="269" t="s">
        <v>440</v>
      </c>
      <c r="O259" s="258"/>
    </row>
    <row r="260" spans="1:80">
      <c r="A260" s="267"/>
      <c r="B260" s="270"/>
      <c r="C260" s="335" t="s">
        <v>441</v>
      </c>
      <c r="D260" s="336"/>
      <c r="E260" s="271">
        <v>4.2</v>
      </c>
      <c r="F260" s="272"/>
      <c r="G260" s="273"/>
      <c r="H260" s="274"/>
      <c r="I260" s="268"/>
      <c r="J260" s="275"/>
      <c r="K260" s="268"/>
      <c r="M260" s="269" t="s">
        <v>441</v>
      </c>
      <c r="O260" s="258"/>
    </row>
    <row r="261" spans="1:80" ht="20.399999999999999">
      <c r="A261" s="259">
        <v>62</v>
      </c>
      <c r="B261" s="260" t="s">
        <v>442</v>
      </c>
      <c r="C261" s="261" t="s">
        <v>443</v>
      </c>
      <c r="D261" s="262" t="s">
        <v>172</v>
      </c>
      <c r="E261" s="263">
        <v>268.17500000000001</v>
      </c>
      <c r="F261" s="263"/>
      <c r="G261" s="264">
        <f>E261*F261</f>
        <v>0</v>
      </c>
      <c r="H261" s="265">
        <v>2.7150000000000001E-2</v>
      </c>
      <c r="I261" s="266">
        <f>E261*H261</f>
        <v>7.2809512500000002</v>
      </c>
      <c r="J261" s="265">
        <v>0</v>
      </c>
      <c r="K261" s="266">
        <f>E261*J261</f>
        <v>0</v>
      </c>
      <c r="O261" s="258">
        <v>2</v>
      </c>
      <c r="AA261" s="233">
        <v>1</v>
      </c>
      <c r="AB261" s="233">
        <v>1</v>
      </c>
      <c r="AC261" s="233">
        <v>1</v>
      </c>
      <c r="AZ261" s="233">
        <v>1</v>
      </c>
      <c r="BA261" s="233">
        <f>IF(AZ261=1,G261,0)</f>
        <v>0</v>
      </c>
      <c r="BB261" s="233">
        <f>IF(AZ261=2,G261,0)</f>
        <v>0</v>
      </c>
      <c r="BC261" s="233">
        <f>IF(AZ261=3,G261,0)</f>
        <v>0</v>
      </c>
      <c r="BD261" s="233">
        <f>IF(AZ261=4,G261,0)</f>
        <v>0</v>
      </c>
      <c r="BE261" s="233">
        <f>IF(AZ261=5,G261,0)</f>
        <v>0</v>
      </c>
      <c r="CA261" s="258">
        <v>1</v>
      </c>
      <c r="CB261" s="258">
        <v>1</v>
      </c>
    </row>
    <row r="262" spans="1:80">
      <c r="A262" s="267"/>
      <c r="B262" s="270"/>
      <c r="C262" s="335" t="s">
        <v>304</v>
      </c>
      <c r="D262" s="336"/>
      <c r="E262" s="271">
        <v>0</v>
      </c>
      <c r="F262" s="272"/>
      <c r="G262" s="273"/>
      <c r="H262" s="274"/>
      <c r="I262" s="268"/>
      <c r="J262" s="275"/>
      <c r="K262" s="268"/>
      <c r="M262" s="269" t="s">
        <v>304</v>
      </c>
      <c r="O262" s="258"/>
    </row>
    <row r="263" spans="1:80">
      <c r="A263" s="267"/>
      <c r="B263" s="270"/>
      <c r="C263" s="335" t="s">
        <v>444</v>
      </c>
      <c r="D263" s="336"/>
      <c r="E263" s="271">
        <v>142.72499999999999</v>
      </c>
      <c r="F263" s="272"/>
      <c r="G263" s="273"/>
      <c r="H263" s="274"/>
      <c r="I263" s="268"/>
      <c r="J263" s="275"/>
      <c r="K263" s="268"/>
      <c r="M263" s="269" t="s">
        <v>444</v>
      </c>
      <c r="O263" s="258"/>
    </row>
    <row r="264" spans="1:80">
      <c r="A264" s="267"/>
      <c r="B264" s="270"/>
      <c r="C264" s="335" t="s">
        <v>445</v>
      </c>
      <c r="D264" s="336"/>
      <c r="E264" s="271">
        <v>-12.8</v>
      </c>
      <c r="F264" s="272"/>
      <c r="G264" s="273"/>
      <c r="H264" s="274"/>
      <c r="I264" s="268"/>
      <c r="J264" s="275"/>
      <c r="K264" s="268"/>
      <c r="M264" s="269" t="s">
        <v>445</v>
      </c>
      <c r="O264" s="258"/>
    </row>
    <row r="265" spans="1:80">
      <c r="A265" s="267"/>
      <c r="B265" s="270"/>
      <c r="C265" s="335" t="s">
        <v>446</v>
      </c>
      <c r="D265" s="336"/>
      <c r="E265" s="271">
        <v>-11.2</v>
      </c>
      <c r="F265" s="272"/>
      <c r="G265" s="273"/>
      <c r="H265" s="274"/>
      <c r="I265" s="268"/>
      <c r="J265" s="275"/>
      <c r="K265" s="268"/>
      <c r="M265" s="269" t="s">
        <v>446</v>
      </c>
      <c r="O265" s="258"/>
    </row>
    <row r="266" spans="1:80">
      <c r="A266" s="267"/>
      <c r="B266" s="270"/>
      <c r="C266" s="335" t="s">
        <v>399</v>
      </c>
      <c r="D266" s="336"/>
      <c r="E266" s="271">
        <v>0</v>
      </c>
      <c r="F266" s="272"/>
      <c r="G266" s="273"/>
      <c r="H266" s="274"/>
      <c r="I266" s="268"/>
      <c r="J266" s="275"/>
      <c r="K266" s="268"/>
      <c r="M266" s="269">
        <v>0</v>
      </c>
      <c r="O266" s="258"/>
    </row>
    <row r="267" spans="1:80">
      <c r="A267" s="267"/>
      <c r="B267" s="270"/>
      <c r="C267" s="335" t="s">
        <v>447</v>
      </c>
      <c r="D267" s="336"/>
      <c r="E267" s="271">
        <v>34</v>
      </c>
      <c r="F267" s="272"/>
      <c r="G267" s="273"/>
      <c r="H267" s="274"/>
      <c r="I267" s="268"/>
      <c r="J267" s="275"/>
      <c r="K267" s="268"/>
      <c r="M267" s="269" t="s">
        <v>447</v>
      </c>
      <c r="O267" s="258"/>
    </row>
    <row r="268" spans="1:80">
      <c r="A268" s="267"/>
      <c r="B268" s="270"/>
      <c r="C268" s="335" t="s">
        <v>448</v>
      </c>
      <c r="D268" s="336"/>
      <c r="E268" s="271">
        <v>27.09</v>
      </c>
      <c r="F268" s="272"/>
      <c r="G268" s="273"/>
      <c r="H268" s="274"/>
      <c r="I268" s="268"/>
      <c r="J268" s="275"/>
      <c r="K268" s="268"/>
      <c r="M268" s="269" t="s">
        <v>448</v>
      </c>
      <c r="O268" s="258"/>
    </row>
    <row r="269" spans="1:80">
      <c r="A269" s="267"/>
      <c r="B269" s="270"/>
      <c r="C269" s="335" t="s">
        <v>449</v>
      </c>
      <c r="D269" s="336"/>
      <c r="E269" s="271">
        <v>8.8000000000000007</v>
      </c>
      <c r="F269" s="272"/>
      <c r="G269" s="273"/>
      <c r="H269" s="274"/>
      <c r="I269" s="268"/>
      <c r="J269" s="275"/>
      <c r="K269" s="268"/>
      <c r="M269" s="269" t="s">
        <v>449</v>
      </c>
      <c r="O269" s="258"/>
    </row>
    <row r="270" spans="1:80">
      <c r="A270" s="267"/>
      <c r="B270" s="270"/>
      <c r="C270" s="335" t="s">
        <v>450</v>
      </c>
      <c r="D270" s="336"/>
      <c r="E270" s="271">
        <v>22.1</v>
      </c>
      <c r="F270" s="272"/>
      <c r="G270" s="273"/>
      <c r="H270" s="274"/>
      <c r="I270" s="268"/>
      <c r="J270" s="275"/>
      <c r="K270" s="268"/>
      <c r="M270" s="269" t="s">
        <v>450</v>
      </c>
      <c r="O270" s="258"/>
    </row>
    <row r="271" spans="1:80">
      <c r="A271" s="267"/>
      <c r="B271" s="270"/>
      <c r="C271" s="335" t="s">
        <v>451</v>
      </c>
      <c r="D271" s="336"/>
      <c r="E271" s="271">
        <v>29.3</v>
      </c>
      <c r="F271" s="272"/>
      <c r="G271" s="273"/>
      <c r="H271" s="274"/>
      <c r="I271" s="268"/>
      <c r="J271" s="275"/>
      <c r="K271" s="268"/>
      <c r="M271" s="269" t="s">
        <v>451</v>
      </c>
      <c r="O271" s="258"/>
    </row>
    <row r="272" spans="1:80">
      <c r="A272" s="267"/>
      <c r="B272" s="270"/>
      <c r="C272" s="335" t="s">
        <v>452</v>
      </c>
      <c r="D272" s="336"/>
      <c r="E272" s="271">
        <v>17.239999999999998</v>
      </c>
      <c r="F272" s="272"/>
      <c r="G272" s="273"/>
      <c r="H272" s="274"/>
      <c r="I272" s="268"/>
      <c r="J272" s="275"/>
      <c r="K272" s="268"/>
      <c r="M272" s="269" t="s">
        <v>452</v>
      </c>
      <c r="O272" s="258"/>
    </row>
    <row r="273" spans="1:80">
      <c r="A273" s="267"/>
      <c r="B273" s="270"/>
      <c r="C273" s="335" t="s">
        <v>453</v>
      </c>
      <c r="D273" s="336"/>
      <c r="E273" s="271">
        <v>10.92</v>
      </c>
      <c r="F273" s="272"/>
      <c r="G273" s="273"/>
      <c r="H273" s="274"/>
      <c r="I273" s="268"/>
      <c r="J273" s="275"/>
      <c r="K273" s="268"/>
      <c r="M273" s="269" t="s">
        <v>453</v>
      </c>
      <c r="O273" s="258"/>
    </row>
    <row r="274" spans="1:80">
      <c r="A274" s="259">
        <v>63</v>
      </c>
      <c r="B274" s="260" t="s">
        <v>454</v>
      </c>
      <c r="C274" s="261" t="s">
        <v>455</v>
      </c>
      <c r="D274" s="262" t="s">
        <v>172</v>
      </c>
      <c r="E274" s="263">
        <v>141.47499999999999</v>
      </c>
      <c r="F274" s="263"/>
      <c r="G274" s="264">
        <f>E274*F274</f>
        <v>0</v>
      </c>
      <c r="H274" s="265">
        <v>0</v>
      </c>
      <c r="I274" s="266">
        <f>E274*H274</f>
        <v>0</v>
      </c>
      <c r="J274" s="265">
        <v>0</v>
      </c>
      <c r="K274" s="266">
        <f>E274*J274</f>
        <v>0</v>
      </c>
      <c r="O274" s="258">
        <v>2</v>
      </c>
      <c r="AA274" s="233">
        <v>1</v>
      </c>
      <c r="AB274" s="233">
        <v>1</v>
      </c>
      <c r="AC274" s="233">
        <v>1</v>
      </c>
      <c r="AZ274" s="233">
        <v>1</v>
      </c>
      <c r="BA274" s="233">
        <f>IF(AZ274=1,G274,0)</f>
        <v>0</v>
      </c>
      <c r="BB274" s="233">
        <f>IF(AZ274=2,G274,0)</f>
        <v>0</v>
      </c>
      <c r="BC274" s="233">
        <f>IF(AZ274=3,G274,0)</f>
        <v>0</v>
      </c>
      <c r="BD274" s="233">
        <f>IF(AZ274=4,G274,0)</f>
        <v>0</v>
      </c>
      <c r="BE274" s="233">
        <f>IF(AZ274=5,G274,0)</f>
        <v>0</v>
      </c>
      <c r="CA274" s="258">
        <v>1</v>
      </c>
      <c r="CB274" s="258">
        <v>1</v>
      </c>
    </row>
    <row r="275" spans="1:80">
      <c r="A275" s="267"/>
      <c r="B275" s="270"/>
      <c r="C275" s="335" t="s">
        <v>436</v>
      </c>
      <c r="D275" s="336"/>
      <c r="E275" s="271">
        <v>136.72499999999999</v>
      </c>
      <c r="F275" s="272"/>
      <c r="G275" s="273"/>
      <c r="H275" s="274"/>
      <c r="I275" s="268"/>
      <c r="J275" s="275"/>
      <c r="K275" s="268"/>
      <c r="M275" s="269" t="s">
        <v>436</v>
      </c>
      <c r="O275" s="258"/>
    </row>
    <row r="276" spans="1:80">
      <c r="A276" s="267"/>
      <c r="B276" s="270"/>
      <c r="C276" s="335" t="s">
        <v>437</v>
      </c>
      <c r="D276" s="336"/>
      <c r="E276" s="271">
        <v>4.75</v>
      </c>
      <c r="F276" s="272"/>
      <c r="G276" s="273"/>
      <c r="H276" s="274"/>
      <c r="I276" s="268"/>
      <c r="J276" s="275"/>
      <c r="K276" s="268"/>
      <c r="M276" s="269" t="s">
        <v>437</v>
      </c>
      <c r="O276" s="258"/>
    </row>
    <row r="277" spans="1:80" ht="20.399999999999999">
      <c r="A277" s="259">
        <v>64</v>
      </c>
      <c r="B277" s="260" t="s">
        <v>456</v>
      </c>
      <c r="C277" s="261" t="s">
        <v>457</v>
      </c>
      <c r="D277" s="262" t="s">
        <v>172</v>
      </c>
      <c r="E277" s="263">
        <v>19.440000000000001</v>
      </c>
      <c r="F277" s="263"/>
      <c r="G277" s="264">
        <f>E277*F277</f>
        <v>0</v>
      </c>
      <c r="H277" s="265">
        <v>1.6039999999999999E-2</v>
      </c>
      <c r="I277" s="266">
        <f>E277*H277</f>
        <v>0.31181759999999997</v>
      </c>
      <c r="J277" s="265">
        <v>0</v>
      </c>
      <c r="K277" s="266">
        <f>E277*J277</f>
        <v>0</v>
      </c>
      <c r="O277" s="258">
        <v>2</v>
      </c>
      <c r="AA277" s="233">
        <v>1</v>
      </c>
      <c r="AB277" s="233">
        <v>1</v>
      </c>
      <c r="AC277" s="233">
        <v>1</v>
      </c>
      <c r="AZ277" s="233">
        <v>1</v>
      </c>
      <c r="BA277" s="233">
        <f>IF(AZ277=1,G277,0)</f>
        <v>0</v>
      </c>
      <c r="BB277" s="233">
        <f>IF(AZ277=2,G277,0)</f>
        <v>0</v>
      </c>
      <c r="BC277" s="233">
        <f>IF(AZ277=3,G277,0)</f>
        <v>0</v>
      </c>
      <c r="BD277" s="233">
        <f>IF(AZ277=4,G277,0)</f>
        <v>0</v>
      </c>
      <c r="BE277" s="233">
        <f>IF(AZ277=5,G277,0)</f>
        <v>0</v>
      </c>
      <c r="CA277" s="258">
        <v>1</v>
      </c>
      <c r="CB277" s="258">
        <v>1</v>
      </c>
    </row>
    <row r="278" spans="1:80">
      <c r="A278" s="267"/>
      <c r="B278" s="270"/>
      <c r="C278" s="335" t="s">
        <v>458</v>
      </c>
      <c r="D278" s="336"/>
      <c r="E278" s="271">
        <v>19.440000000000001</v>
      </c>
      <c r="F278" s="272"/>
      <c r="G278" s="273"/>
      <c r="H278" s="274"/>
      <c r="I278" s="268"/>
      <c r="J278" s="275"/>
      <c r="K278" s="268"/>
      <c r="M278" s="269" t="s">
        <v>458</v>
      </c>
      <c r="O278" s="258"/>
    </row>
    <row r="279" spans="1:80">
      <c r="A279" s="259">
        <v>65</v>
      </c>
      <c r="B279" s="260" t="s">
        <v>459</v>
      </c>
      <c r="C279" s="261" t="s">
        <v>460</v>
      </c>
      <c r="D279" s="262" t="s">
        <v>201</v>
      </c>
      <c r="E279" s="263">
        <v>127.93</v>
      </c>
      <c r="F279" s="263"/>
      <c r="G279" s="264">
        <f>E279*F279</f>
        <v>0</v>
      </c>
      <c r="H279" s="265">
        <v>1E-4</v>
      </c>
      <c r="I279" s="266">
        <f>E279*H279</f>
        <v>1.2793000000000001E-2</v>
      </c>
      <c r="J279" s="265"/>
      <c r="K279" s="266">
        <f>E279*J279</f>
        <v>0</v>
      </c>
      <c r="O279" s="258">
        <v>2</v>
      </c>
      <c r="AA279" s="233">
        <v>3</v>
      </c>
      <c r="AB279" s="233">
        <v>1</v>
      </c>
      <c r="AC279" s="233">
        <v>28350127</v>
      </c>
      <c r="AZ279" s="233">
        <v>1</v>
      </c>
      <c r="BA279" s="233">
        <f>IF(AZ279=1,G279,0)</f>
        <v>0</v>
      </c>
      <c r="BB279" s="233">
        <f>IF(AZ279=2,G279,0)</f>
        <v>0</v>
      </c>
      <c r="BC279" s="233">
        <f>IF(AZ279=3,G279,0)</f>
        <v>0</v>
      </c>
      <c r="BD279" s="233">
        <f>IF(AZ279=4,G279,0)</f>
        <v>0</v>
      </c>
      <c r="BE279" s="233">
        <f>IF(AZ279=5,G279,0)</f>
        <v>0</v>
      </c>
      <c r="CA279" s="258">
        <v>3</v>
      </c>
      <c r="CB279" s="258">
        <v>1</v>
      </c>
    </row>
    <row r="280" spans="1:80">
      <c r="A280" s="267"/>
      <c r="B280" s="270"/>
      <c r="C280" s="335" t="s">
        <v>461</v>
      </c>
      <c r="D280" s="336"/>
      <c r="E280" s="271">
        <v>116.3</v>
      </c>
      <c r="F280" s="272"/>
      <c r="G280" s="273"/>
      <c r="H280" s="274"/>
      <c r="I280" s="268"/>
      <c r="J280" s="275"/>
      <c r="K280" s="268"/>
      <c r="M280" s="269" t="s">
        <v>461</v>
      </c>
      <c r="O280" s="258"/>
    </row>
    <row r="281" spans="1:80">
      <c r="A281" s="267"/>
      <c r="B281" s="270"/>
      <c r="C281" s="335" t="s">
        <v>462</v>
      </c>
      <c r="D281" s="336"/>
      <c r="E281" s="271">
        <v>11.63</v>
      </c>
      <c r="F281" s="272"/>
      <c r="G281" s="273"/>
      <c r="H281" s="274"/>
      <c r="I281" s="268"/>
      <c r="J281" s="275"/>
      <c r="K281" s="268"/>
      <c r="M281" s="269" t="s">
        <v>462</v>
      </c>
      <c r="O281" s="258"/>
    </row>
    <row r="282" spans="1:80">
      <c r="A282" s="259">
        <v>66</v>
      </c>
      <c r="B282" s="260" t="s">
        <v>463</v>
      </c>
      <c r="C282" s="261" t="s">
        <v>464</v>
      </c>
      <c r="D282" s="262" t="s">
        <v>465</v>
      </c>
      <c r="E282" s="263">
        <v>565.9</v>
      </c>
      <c r="F282" s="263"/>
      <c r="G282" s="264">
        <f>E282*F282</f>
        <v>0</v>
      </c>
      <c r="H282" s="265">
        <v>1E-3</v>
      </c>
      <c r="I282" s="266">
        <f>E282*H282</f>
        <v>0.56589999999999996</v>
      </c>
      <c r="J282" s="265"/>
      <c r="K282" s="266">
        <f>E282*J282</f>
        <v>0</v>
      </c>
      <c r="O282" s="258">
        <v>2</v>
      </c>
      <c r="AA282" s="233">
        <v>3</v>
      </c>
      <c r="AB282" s="233">
        <v>1</v>
      </c>
      <c r="AC282" s="233" t="s">
        <v>463</v>
      </c>
      <c r="AZ282" s="233">
        <v>1</v>
      </c>
      <c r="BA282" s="233">
        <f>IF(AZ282=1,G282,0)</f>
        <v>0</v>
      </c>
      <c r="BB282" s="233">
        <f>IF(AZ282=2,G282,0)</f>
        <v>0</v>
      </c>
      <c r="BC282" s="233">
        <f>IF(AZ282=3,G282,0)</f>
        <v>0</v>
      </c>
      <c r="BD282" s="233">
        <f>IF(AZ282=4,G282,0)</f>
        <v>0</v>
      </c>
      <c r="BE282" s="233">
        <f>IF(AZ282=5,G282,0)</f>
        <v>0</v>
      </c>
      <c r="CA282" s="258">
        <v>3</v>
      </c>
      <c r="CB282" s="258">
        <v>1</v>
      </c>
    </row>
    <row r="283" spans="1:80">
      <c r="A283" s="267"/>
      <c r="B283" s="270"/>
      <c r="C283" s="335" t="s">
        <v>466</v>
      </c>
      <c r="D283" s="336"/>
      <c r="E283" s="271">
        <v>546.9</v>
      </c>
      <c r="F283" s="272"/>
      <c r="G283" s="273"/>
      <c r="H283" s="274"/>
      <c r="I283" s="268"/>
      <c r="J283" s="275"/>
      <c r="K283" s="268"/>
      <c r="M283" s="269" t="s">
        <v>466</v>
      </c>
      <c r="O283" s="258"/>
    </row>
    <row r="284" spans="1:80">
      <c r="A284" s="267"/>
      <c r="B284" s="270"/>
      <c r="C284" s="335" t="s">
        <v>467</v>
      </c>
      <c r="D284" s="336"/>
      <c r="E284" s="271">
        <v>19</v>
      </c>
      <c r="F284" s="272"/>
      <c r="G284" s="273"/>
      <c r="H284" s="274"/>
      <c r="I284" s="268"/>
      <c r="J284" s="275"/>
      <c r="K284" s="268"/>
      <c r="M284" s="269" t="s">
        <v>467</v>
      </c>
      <c r="O284" s="258"/>
    </row>
    <row r="285" spans="1:80">
      <c r="A285" s="259">
        <v>67</v>
      </c>
      <c r="B285" s="260" t="s">
        <v>468</v>
      </c>
      <c r="C285" s="261" t="s">
        <v>469</v>
      </c>
      <c r="D285" s="262" t="s">
        <v>172</v>
      </c>
      <c r="E285" s="263">
        <v>155.6225</v>
      </c>
      <c r="F285" s="263"/>
      <c r="G285" s="264">
        <f>E285*F285</f>
        <v>0</v>
      </c>
      <c r="H285" s="265">
        <v>1.4999999999999999E-4</v>
      </c>
      <c r="I285" s="266">
        <f>E285*H285</f>
        <v>2.3343375E-2</v>
      </c>
      <c r="J285" s="265"/>
      <c r="K285" s="266">
        <f>E285*J285</f>
        <v>0</v>
      </c>
      <c r="O285" s="258">
        <v>2</v>
      </c>
      <c r="AA285" s="233">
        <v>3</v>
      </c>
      <c r="AB285" s="233">
        <v>1</v>
      </c>
      <c r="AC285" s="233">
        <v>63180012</v>
      </c>
      <c r="AZ285" s="233">
        <v>1</v>
      </c>
      <c r="BA285" s="233">
        <f>IF(AZ285=1,G285,0)</f>
        <v>0</v>
      </c>
      <c r="BB285" s="233">
        <f>IF(AZ285=2,G285,0)</f>
        <v>0</v>
      </c>
      <c r="BC285" s="233">
        <f>IF(AZ285=3,G285,0)</f>
        <v>0</v>
      </c>
      <c r="BD285" s="233">
        <f>IF(AZ285=4,G285,0)</f>
        <v>0</v>
      </c>
      <c r="BE285" s="233">
        <f>IF(AZ285=5,G285,0)</f>
        <v>0</v>
      </c>
      <c r="CA285" s="258">
        <v>3</v>
      </c>
      <c r="CB285" s="258">
        <v>1</v>
      </c>
    </row>
    <row r="286" spans="1:80">
      <c r="A286" s="267"/>
      <c r="B286" s="270"/>
      <c r="C286" s="335" t="s">
        <v>470</v>
      </c>
      <c r="D286" s="336"/>
      <c r="E286" s="271">
        <v>141.47499999999999</v>
      </c>
      <c r="F286" s="272"/>
      <c r="G286" s="273"/>
      <c r="H286" s="274"/>
      <c r="I286" s="268"/>
      <c r="J286" s="275"/>
      <c r="K286" s="268"/>
      <c r="M286" s="269" t="s">
        <v>470</v>
      </c>
      <c r="O286" s="258"/>
    </row>
    <row r="287" spans="1:80">
      <c r="A287" s="267"/>
      <c r="B287" s="270"/>
      <c r="C287" s="335" t="s">
        <v>471</v>
      </c>
      <c r="D287" s="336"/>
      <c r="E287" s="271">
        <v>14.147500000000001</v>
      </c>
      <c r="F287" s="272"/>
      <c r="G287" s="273"/>
      <c r="H287" s="274"/>
      <c r="I287" s="268"/>
      <c r="J287" s="275"/>
      <c r="K287" s="268"/>
      <c r="M287" s="269" t="s">
        <v>471</v>
      </c>
      <c r="O287" s="258"/>
    </row>
    <row r="288" spans="1:80">
      <c r="A288" s="276"/>
      <c r="B288" s="277" t="s">
        <v>103</v>
      </c>
      <c r="C288" s="278" t="s">
        <v>382</v>
      </c>
      <c r="D288" s="279"/>
      <c r="E288" s="280"/>
      <c r="F288" s="281"/>
      <c r="G288" s="282">
        <f>SUM(G210:G287)</f>
        <v>0</v>
      </c>
      <c r="H288" s="283"/>
      <c r="I288" s="284">
        <f>SUM(I210:I287)</f>
        <v>22.737327275000002</v>
      </c>
      <c r="J288" s="283"/>
      <c r="K288" s="284">
        <f>SUM(K210:K287)</f>
        <v>0</v>
      </c>
      <c r="O288" s="258">
        <v>4</v>
      </c>
      <c r="BA288" s="285">
        <f>SUM(BA210:BA287)</f>
        <v>0</v>
      </c>
      <c r="BB288" s="285">
        <f>SUM(BB210:BB287)</f>
        <v>0</v>
      </c>
      <c r="BC288" s="285">
        <f>SUM(BC210:BC287)</f>
        <v>0</v>
      </c>
      <c r="BD288" s="285">
        <f>SUM(BD210:BD287)</f>
        <v>0</v>
      </c>
      <c r="BE288" s="285">
        <f>SUM(BE210:BE287)</f>
        <v>0</v>
      </c>
    </row>
    <row r="289" spans="1:80">
      <c r="A289" s="248" t="s">
        <v>100</v>
      </c>
      <c r="B289" s="249" t="s">
        <v>472</v>
      </c>
      <c r="C289" s="250" t="s">
        <v>473</v>
      </c>
      <c r="D289" s="251"/>
      <c r="E289" s="252"/>
      <c r="F289" s="252"/>
      <c r="G289" s="253"/>
      <c r="H289" s="254"/>
      <c r="I289" s="255"/>
      <c r="J289" s="256"/>
      <c r="K289" s="257"/>
      <c r="O289" s="258">
        <v>1</v>
      </c>
    </row>
    <row r="290" spans="1:80">
      <c r="A290" s="259">
        <v>68</v>
      </c>
      <c r="B290" s="260" t="s">
        <v>475</v>
      </c>
      <c r="C290" s="261" t="s">
        <v>476</v>
      </c>
      <c r="D290" s="262" t="s">
        <v>172</v>
      </c>
      <c r="E290" s="263">
        <v>56.58</v>
      </c>
      <c r="F290" s="263"/>
      <c r="G290" s="264">
        <f>E290*F290</f>
        <v>0</v>
      </c>
      <c r="H290" s="265">
        <v>4.0000000000000003E-5</v>
      </c>
      <c r="I290" s="266">
        <f>E290*H290</f>
        <v>2.2631999999999999E-3</v>
      </c>
      <c r="J290" s="265">
        <v>0</v>
      </c>
      <c r="K290" s="266">
        <f>E290*J290</f>
        <v>0</v>
      </c>
      <c r="O290" s="258">
        <v>2</v>
      </c>
      <c r="AA290" s="233">
        <v>1</v>
      </c>
      <c r="AB290" s="233">
        <v>1</v>
      </c>
      <c r="AC290" s="233">
        <v>1</v>
      </c>
      <c r="AZ290" s="233">
        <v>1</v>
      </c>
      <c r="BA290" s="233">
        <f>IF(AZ290=1,G290,0)</f>
        <v>0</v>
      </c>
      <c r="BB290" s="233">
        <f>IF(AZ290=2,G290,0)</f>
        <v>0</v>
      </c>
      <c r="BC290" s="233">
        <f>IF(AZ290=3,G290,0)</f>
        <v>0</v>
      </c>
      <c r="BD290" s="233">
        <f>IF(AZ290=4,G290,0)</f>
        <v>0</v>
      </c>
      <c r="BE290" s="233">
        <f>IF(AZ290=5,G290,0)</f>
        <v>0</v>
      </c>
      <c r="CA290" s="258">
        <v>1</v>
      </c>
      <c r="CB290" s="258">
        <v>1</v>
      </c>
    </row>
    <row r="291" spans="1:80">
      <c r="A291" s="267"/>
      <c r="B291" s="270"/>
      <c r="C291" s="335" t="s">
        <v>391</v>
      </c>
      <c r="D291" s="336"/>
      <c r="E291" s="271">
        <v>0</v>
      </c>
      <c r="F291" s="272"/>
      <c r="G291" s="273"/>
      <c r="H291" s="274"/>
      <c r="I291" s="268"/>
      <c r="J291" s="275"/>
      <c r="K291" s="268"/>
      <c r="M291" s="269" t="s">
        <v>391</v>
      </c>
      <c r="O291" s="258"/>
    </row>
    <row r="292" spans="1:80">
      <c r="A292" s="267"/>
      <c r="B292" s="270"/>
      <c r="C292" s="335" t="s">
        <v>392</v>
      </c>
      <c r="D292" s="336"/>
      <c r="E292" s="271">
        <v>8.82</v>
      </c>
      <c r="F292" s="272"/>
      <c r="G292" s="273"/>
      <c r="H292" s="274"/>
      <c r="I292" s="268"/>
      <c r="J292" s="275"/>
      <c r="K292" s="268"/>
      <c r="M292" s="269" t="s">
        <v>392</v>
      </c>
      <c r="O292" s="258"/>
    </row>
    <row r="293" spans="1:80">
      <c r="A293" s="267"/>
      <c r="B293" s="270"/>
      <c r="C293" s="335" t="s">
        <v>393</v>
      </c>
      <c r="D293" s="336"/>
      <c r="E293" s="271">
        <v>0.76500000000000001</v>
      </c>
      <c r="F293" s="272"/>
      <c r="G293" s="273"/>
      <c r="H293" s="274"/>
      <c r="I293" s="268"/>
      <c r="J293" s="275"/>
      <c r="K293" s="268"/>
      <c r="M293" s="269" t="s">
        <v>393</v>
      </c>
      <c r="O293" s="258"/>
    </row>
    <row r="294" spans="1:80">
      <c r="A294" s="267"/>
      <c r="B294" s="270"/>
      <c r="C294" s="335" t="s">
        <v>394</v>
      </c>
      <c r="D294" s="336"/>
      <c r="E294" s="271">
        <v>2.04</v>
      </c>
      <c r="F294" s="272"/>
      <c r="G294" s="273"/>
      <c r="H294" s="274"/>
      <c r="I294" s="268"/>
      <c r="J294" s="275"/>
      <c r="K294" s="268"/>
      <c r="M294" s="269" t="s">
        <v>394</v>
      </c>
      <c r="O294" s="258"/>
    </row>
    <row r="295" spans="1:80">
      <c r="A295" s="267"/>
      <c r="B295" s="270"/>
      <c r="C295" s="335" t="s">
        <v>395</v>
      </c>
      <c r="D295" s="336"/>
      <c r="E295" s="271">
        <v>1.05</v>
      </c>
      <c r="F295" s="272"/>
      <c r="G295" s="273"/>
      <c r="H295" s="274"/>
      <c r="I295" s="268"/>
      <c r="J295" s="275"/>
      <c r="K295" s="268"/>
      <c r="M295" s="269" t="s">
        <v>395</v>
      </c>
      <c r="O295" s="258"/>
    </row>
    <row r="296" spans="1:80">
      <c r="A296" s="267"/>
      <c r="B296" s="270"/>
      <c r="C296" s="335" t="s">
        <v>396</v>
      </c>
      <c r="D296" s="336"/>
      <c r="E296" s="271">
        <v>14.82</v>
      </c>
      <c r="F296" s="272"/>
      <c r="G296" s="273"/>
      <c r="H296" s="274"/>
      <c r="I296" s="268"/>
      <c r="J296" s="275"/>
      <c r="K296" s="268"/>
      <c r="M296" s="269" t="s">
        <v>396</v>
      </c>
      <c r="O296" s="258"/>
    </row>
    <row r="297" spans="1:80">
      <c r="A297" s="267"/>
      <c r="B297" s="270"/>
      <c r="C297" s="335" t="s">
        <v>397</v>
      </c>
      <c r="D297" s="336"/>
      <c r="E297" s="271">
        <v>1.92</v>
      </c>
      <c r="F297" s="272"/>
      <c r="G297" s="273"/>
      <c r="H297" s="274"/>
      <c r="I297" s="268"/>
      <c r="J297" s="275"/>
      <c r="K297" s="268"/>
      <c r="M297" s="269" t="s">
        <v>397</v>
      </c>
      <c r="O297" s="258"/>
    </row>
    <row r="298" spans="1:80">
      <c r="A298" s="267"/>
      <c r="B298" s="270"/>
      <c r="C298" s="335" t="s">
        <v>398</v>
      </c>
      <c r="D298" s="336"/>
      <c r="E298" s="271">
        <v>0.85499999999999998</v>
      </c>
      <c r="F298" s="272"/>
      <c r="G298" s="273"/>
      <c r="H298" s="274"/>
      <c r="I298" s="268"/>
      <c r="J298" s="275"/>
      <c r="K298" s="268"/>
      <c r="M298" s="269" t="s">
        <v>398</v>
      </c>
      <c r="O298" s="258"/>
    </row>
    <row r="299" spans="1:80">
      <c r="A299" s="267"/>
      <c r="B299" s="270"/>
      <c r="C299" s="335" t="s">
        <v>399</v>
      </c>
      <c r="D299" s="336"/>
      <c r="E299" s="271">
        <v>0</v>
      </c>
      <c r="F299" s="272"/>
      <c r="G299" s="273"/>
      <c r="H299" s="274"/>
      <c r="I299" s="268"/>
      <c r="J299" s="275"/>
      <c r="K299" s="268"/>
      <c r="M299" s="269">
        <v>0</v>
      </c>
      <c r="O299" s="258"/>
    </row>
    <row r="300" spans="1:80">
      <c r="A300" s="267"/>
      <c r="B300" s="270"/>
      <c r="C300" s="335" t="s">
        <v>477</v>
      </c>
      <c r="D300" s="336"/>
      <c r="E300" s="271">
        <v>8.4</v>
      </c>
      <c r="F300" s="272"/>
      <c r="G300" s="273"/>
      <c r="H300" s="274"/>
      <c r="I300" s="268"/>
      <c r="J300" s="275"/>
      <c r="K300" s="268"/>
      <c r="M300" s="269" t="s">
        <v>477</v>
      </c>
      <c r="O300" s="258"/>
    </row>
    <row r="301" spans="1:80">
      <c r="A301" s="267"/>
      <c r="B301" s="270"/>
      <c r="C301" s="335" t="s">
        <v>401</v>
      </c>
      <c r="D301" s="336"/>
      <c r="E301" s="271">
        <v>1.89</v>
      </c>
      <c r="F301" s="272"/>
      <c r="G301" s="273"/>
      <c r="H301" s="274"/>
      <c r="I301" s="268"/>
      <c r="J301" s="275"/>
      <c r="K301" s="268"/>
      <c r="M301" s="269" t="s">
        <v>401</v>
      </c>
      <c r="O301" s="258"/>
    </row>
    <row r="302" spans="1:80">
      <c r="A302" s="267"/>
      <c r="B302" s="270"/>
      <c r="C302" s="335" t="s">
        <v>402</v>
      </c>
      <c r="D302" s="336"/>
      <c r="E302" s="271">
        <v>3.99</v>
      </c>
      <c r="F302" s="272"/>
      <c r="G302" s="273"/>
      <c r="H302" s="274"/>
      <c r="I302" s="268"/>
      <c r="J302" s="275"/>
      <c r="K302" s="268"/>
      <c r="M302" s="269" t="s">
        <v>402</v>
      </c>
      <c r="O302" s="258"/>
    </row>
    <row r="303" spans="1:80">
      <c r="A303" s="267"/>
      <c r="B303" s="270"/>
      <c r="C303" s="335" t="s">
        <v>403</v>
      </c>
      <c r="D303" s="336"/>
      <c r="E303" s="271">
        <v>2.73</v>
      </c>
      <c r="F303" s="272"/>
      <c r="G303" s="273"/>
      <c r="H303" s="274"/>
      <c r="I303" s="268"/>
      <c r="J303" s="275"/>
      <c r="K303" s="268"/>
      <c r="M303" s="269" t="s">
        <v>403</v>
      </c>
      <c r="O303" s="258"/>
    </row>
    <row r="304" spans="1:80">
      <c r="A304" s="267"/>
      <c r="B304" s="270"/>
      <c r="C304" s="335" t="s">
        <v>478</v>
      </c>
      <c r="D304" s="336"/>
      <c r="E304" s="271">
        <v>9.3000000000000007</v>
      </c>
      <c r="F304" s="272"/>
      <c r="G304" s="273"/>
      <c r="H304" s="274"/>
      <c r="I304" s="268"/>
      <c r="J304" s="275"/>
      <c r="K304" s="268"/>
      <c r="M304" s="269" t="s">
        <v>478</v>
      </c>
      <c r="O304" s="258"/>
    </row>
    <row r="305" spans="1:80">
      <c r="A305" s="259">
        <v>69</v>
      </c>
      <c r="B305" s="260" t="s">
        <v>479</v>
      </c>
      <c r="C305" s="261" t="s">
        <v>480</v>
      </c>
      <c r="D305" s="262" t="s">
        <v>201</v>
      </c>
      <c r="E305" s="263">
        <v>116.3</v>
      </c>
      <c r="F305" s="263"/>
      <c r="G305" s="264">
        <f>E305*F305</f>
        <v>0</v>
      </c>
      <c r="H305" s="265">
        <v>0</v>
      </c>
      <c r="I305" s="266">
        <f>E305*H305</f>
        <v>0</v>
      </c>
      <c r="J305" s="265">
        <v>0</v>
      </c>
      <c r="K305" s="266">
        <f>E305*J305</f>
        <v>0</v>
      </c>
      <c r="O305" s="258">
        <v>2</v>
      </c>
      <c r="AA305" s="233">
        <v>1</v>
      </c>
      <c r="AB305" s="233">
        <v>1</v>
      </c>
      <c r="AC305" s="233">
        <v>1</v>
      </c>
      <c r="AZ305" s="233">
        <v>1</v>
      </c>
      <c r="BA305" s="233">
        <f>IF(AZ305=1,G305,0)</f>
        <v>0</v>
      </c>
      <c r="BB305" s="233">
        <f>IF(AZ305=2,G305,0)</f>
        <v>0</v>
      </c>
      <c r="BC305" s="233">
        <f>IF(AZ305=3,G305,0)</f>
        <v>0</v>
      </c>
      <c r="BD305" s="233">
        <f>IF(AZ305=4,G305,0)</f>
        <v>0</v>
      </c>
      <c r="BE305" s="233">
        <f>IF(AZ305=5,G305,0)</f>
        <v>0</v>
      </c>
      <c r="CA305" s="258">
        <v>1</v>
      </c>
      <c r="CB305" s="258">
        <v>1</v>
      </c>
    </row>
    <row r="306" spans="1:80">
      <c r="A306" s="267"/>
      <c r="B306" s="270"/>
      <c r="C306" s="335" t="s">
        <v>481</v>
      </c>
      <c r="D306" s="336"/>
      <c r="E306" s="271">
        <v>0</v>
      </c>
      <c r="F306" s="272"/>
      <c r="G306" s="273"/>
      <c r="H306" s="274"/>
      <c r="I306" s="268"/>
      <c r="J306" s="275"/>
      <c r="K306" s="268"/>
      <c r="M306" s="269" t="s">
        <v>481</v>
      </c>
      <c r="O306" s="258"/>
    </row>
    <row r="307" spans="1:80">
      <c r="A307" s="267"/>
      <c r="B307" s="270"/>
      <c r="C307" s="335" t="s">
        <v>410</v>
      </c>
      <c r="D307" s="336"/>
      <c r="E307" s="271">
        <v>23.1</v>
      </c>
      <c r="F307" s="272"/>
      <c r="G307" s="273"/>
      <c r="H307" s="274"/>
      <c r="I307" s="268"/>
      <c r="J307" s="275"/>
      <c r="K307" s="268"/>
      <c r="M307" s="269" t="s">
        <v>410</v>
      </c>
      <c r="O307" s="258"/>
    </row>
    <row r="308" spans="1:80">
      <c r="A308" s="267"/>
      <c r="B308" s="270"/>
      <c r="C308" s="335" t="s">
        <v>411</v>
      </c>
      <c r="D308" s="336"/>
      <c r="E308" s="271">
        <v>2.6</v>
      </c>
      <c r="F308" s="272"/>
      <c r="G308" s="273"/>
      <c r="H308" s="274"/>
      <c r="I308" s="268"/>
      <c r="J308" s="275"/>
      <c r="K308" s="268"/>
      <c r="M308" s="269" t="s">
        <v>411</v>
      </c>
      <c r="O308" s="258"/>
    </row>
    <row r="309" spans="1:80">
      <c r="A309" s="267"/>
      <c r="B309" s="270"/>
      <c r="C309" s="335" t="s">
        <v>412</v>
      </c>
      <c r="D309" s="336"/>
      <c r="E309" s="271">
        <v>5.8</v>
      </c>
      <c r="F309" s="272"/>
      <c r="G309" s="273"/>
      <c r="H309" s="274"/>
      <c r="I309" s="268"/>
      <c r="J309" s="275"/>
      <c r="K309" s="268"/>
      <c r="M309" s="269" t="s">
        <v>412</v>
      </c>
      <c r="O309" s="258"/>
    </row>
    <row r="310" spans="1:80">
      <c r="A310" s="267"/>
      <c r="B310" s="270"/>
      <c r="C310" s="335" t="s">
        <v>413</v>
      </c>
      <c r="D310" s="336"/>
      <c r="E310" s="271">
        <v>5.2</v>
      </c>
      <c r="F310" s="272"/>
      <c r="G310" s="273"/>
      <c r="H310" s="274"/>
      <c r="I310" s="268"/>
      <c r="J310" s="275"/>
      <c r="K310" s="268"/>
      <c r="M310" s="269" t="s">
        <v>413</v>
      </c>
      <c r="O310" s="258"/>
    </row>
    <row r="311" spans="1:80">
      <c r="A311" s="267"/>
      <c r="B311" s="270"/>
      <c r="C311" s="335" t="s">
        <v>414</v>
      </c>
      <c r="D311" s="336"/>
      <c r="E311" s="271">
        <v>40.299999999999997</v>
      </c>
      <c r="F311" s="272"/>
      <c r="G311" s="273"/>
      <c r="H311" s="274"/>
      <c r="I311" s="268"/>
      <c r="J311" s="275"/>
      <c r="K311" s="268"/>
      <c r="M311" s="269" t="s">
        <v>414</v>
      </c>
      <c r="O311" s="258"/>
    </row>
    <row r="312" spans="1:80">
      <c r="A312" s="267"/>
      <c r="B312" s="270"/>
      <c r="C312" s="335" t="s">
        <v>415</v>
      </c>
      <c r="D312" s="336"/>
      <c r="E312" s="271">
        <v>4.4000000000000004</v>
      </c>
      <c r="F312" s="272"/>
      <c r="G312" s="273"/>
      <c r="H312" s="274"/>
      <c r="I312" s="268"/>
      <c r="J312" s="275"/>
      <c r="K312" s="268"/>
      <c r="M312" s="269" t="s">
        <v>415</v>
      </c>
      <c r="O312" s="258"/>
    </row>
    <row r="313" spans="1:80">
      <c r="A313" s="267"/>
      <c r="B313" s="270"/>
      <c r="C313" s="335" t="s">
        <v>416</v>
      </c>
      <c r="D313" s="336"/>
      <c r="E313" s="271">
        <v>2.8</v>
      </c>
      <c r="F313" s="272"/>
      <c r="G313" s="273"/>
      <c r="H313" s="274"/>
      <c r="I313" s="268"/>
      <c r="J313" s="275"/>
      <c r="K313" s="268"/>
      <c r="M313" s="269" t="s">
        <v>416</v>
      </c>
      <c r="O313" s="258"/>
    </row>
    <row r="314" spans="1:80">
      <c r="A314" s="267"/>
      <c r="B314" s="270"/>
      <c r="C314" s="335" t="s">
        <v>399</v>
      </c>
      <c r="D314" s="336"/>
      <c r="E314" s="271">
        <v>0</v>
      </c>
      <c r="F314" s="272"/>
      <c r="G314" s="273"/>
      <c r="H314" s="274"/>
      <c r="I314" s="268"/>
      <c r="J314" s="275"/>
      <c r="K314" s="268"/>
      <c r="M314" s="269">
        <v>0</v>
      </c>
      <c r="O314" s="258"/>
    </row>
    <row r="315" spans="1:80">
      <c r="A315" s="267"/>
      <c r="B315" s="270"/>
      <c r="C315" s="335" t="s">
        <v>417</v>
      </c>
      <c r="D315" s="336"/>
      <c r="E315" s="271">
        <v>15.6</v>
      </c>
      <c r="F315" s="272"/>
      <c r="G315" s="273"/>
      <c r="H315" s="274"/>
      <c r="I315" s="268"/>
      <c r="J315" s="275"/>
      <c r="K315" s="268"/>
      <c r="M315" s="269" t="s">
        <v>417</v>
      </c>
      <c r="O315" s="258"/>
    </row>
    <row r="316" spans="1:80">
      <c r="A316" s="267"/>
      <c r="B316" s="270"/>
      <c r="C316" s="335" t="s">
        <v>418</v>
      </c>
      <c r="D316" s="336"/>
      <c r="E316" s="271">
        <v>5.0999999999999996</v>
      </c>
      <c r="F316" s="272"/>
      <c r="G316" s="273"/>
      <c r="H316" s="274"/>
      <c r="I316" s="268"/>
      <c r="J316" s="275"/>
      <c r="K316" s="268"/>
      <c r="M316" s="269" t="s">
        <v>418</v>
      </c>
      <c r="O316" s="258"/>
    </row>
    <row r="317" spans="1:80">
      <c r="A317" s="267"/>
      <c r="B317" s="270"/>
      <c r="C317" s="335" t="s">
        <v>419</v>
      </c>
      <c r="D317" s="336"/>
      <c r="E317" s="271">
        <v>6.1</v>
      </c>
      <c r="F317" s="272"/>
      <c r="G317" s="273"/>
      <c r="H317" s="274"/>
      <c r="I317" s="268"/>
      <c r="J317" s="275"/>
      <c r="K317" s="268"/>
      <c r="M317" s="269" t="s">
        <v>419</v>
      </c>
      <c r="O317" s="258"/>
    </row>
    <row r="318" spans="1:80">
      <c r="A318" s="267"/>
      <c r="B318" s="270"/>
      <c r="C318" s="335" t="s">
        <v>420</v>
      </c>
      <c r="D318" s="336"/>
      <c r="E318" s="271">
        <v>5.3</v>
      </c>
      <c r="F318" s="272"/>
      <c r="G318" s="273"/>
      <c r="H318" s="274"/>
      <c r="I318" s="268"/>
      <c r="J318" s="275"/>
      <c r="K318" s="268"/>
      <c r="M318" s="269" t="s">
        <v>420</v>
      </c>
      <c r="O318" s="258"/>
    </row>
    <row r="319" spans="1:80">
      <c r="A319" s="259">
        <v>70</v>
      </c>
      <c r="B319" s="260" t="s">
        <v>482</v>
      </c>
      <c r="C319" s="261" t="s">
        <v>483</v>
      </c>
      <c r="D319" s="262" t="s">
        <v>201</v>
      </c>
      <c r="E319" s="263">
        <v>111.76</v>
      </c>
      <c r="F319" s="263"/>
      <c r="G319" s="264">
        <f>E319*F319</f>
        <v>0</v>
      </c>
      <c r="H319" s="265">
        <v>3.4000000000000002E-4</v>
      </c>
      <c r="I319" s="266">
        <f>E319*H319</f>
        <v>3.7998400000000002E-2</v>
      </c>
      <c r="J319" s="265">
        <v>0</v>
      </c>
      <c r="K319" s="266">
        <f>E319*J319</f>
        <v>0</v>
      </c>
      <c r="O319" s="258">
        <v>2</v>
      </c>
      <c r="AA319" s="233">
        <v>1</v>
      </c>
      <c r="AB319" s="233">
        <v>1</v>
      </c>
      <c r="AC319" s="233">
        <v>1</v>
      </c>
      <c r="AZ319" s="233">
        <v>1</v>
      </c>
      <c r="BA319" s="233">
        <f>IF(AZ319=1,G319,0)</f>
        <v>0</v>
      </c>
      <c r="BB319" s="233">
        <f>IF(AZ319=2,G319,0)</f>
        <v>0</v>
      </c>
      <c r="BC319" s="233">
        <f>IF(AZ319=3,G319,0)</f>
        <v>0</v>
      </c>
      <c r="BD319" s="233">
        <f>IF(AZ319=4,G319,0)</f>
        <v>0</v>
      </c>
      <c r="BE319" s="233">
        <f>IF(AZ319=5,G319,0)</f>
        <v>0</v>
      </c>
      <c r="CA319" s="258">
        <v>1</v>
      </c>
      <c r="CB319" s="258">
        <v>1</v>
      </c>
    </row>
    <row r="320" spans="1:80">
      <c r="A320" s="267"/>
      <c r="B320" s="270"/>
      <c r="C320" s="335" t="s">
        <v>484</v>
      </c>
      <c r="D320" s="336"/>
      <c r="E320" s="271">
        <v>0</v>
      </c>
      <c r="F320" s="272"/>
      <c r="G320" s="273"/>
      <c r="H320" s="274"/>
      <c r="I320" s="268"/>
      <c r="J320" s="275"/>
      <c r="K320" s="268"/>
      <c r="M320" s="269" t="s">
        <v>484</v>
      </c>
      <c r="O320" s="258"/>
    </row>
    <row r="321" spans="1:80">
      <c r="A321" s="267"/>
      <c r="B321" s="270"/>
      <c r="C321" s="335" t="s">
        <v>485</v>
      </c>
      <c r="D321" s="336"/>
      <c r="E321" s="271">
        <v>47.8</v>
      </c>
      <c r="F321" s="272"/>
      <c r="G321" s="273"/>
      <c r="H321" s="274"/>
      <c r="I321" s="268"/>
      <c r="J321" s="275"/>
      <c r="K321" s="268"/>
      <c r="M321" s="269" t="s">
        <v>485</v>
      </c>
      <c r="O321" s="258"/>
    </row>
    <row r="322" spans="1:80">
      <c r="A322" s="267"/>
      <c r="B322" s="270"/>
      <c r="C322" s="335" t="s">
        <v>486</v>
      </c>
      <c r="D322" s="336"/>
      <c r="E322" s="271">
        <v>8.15</v>
      </c>
      <c r="F322" s="272"/>
      <c r="G322" s="273"/>
      <c r="H322" s="274"/>
      <c r="I322" s="268"/>
      <c r="J322" s="275"/>
      <c r="K322" s="268"/>
      <c r="M322" s="269" t="s">
        <v>486</v>
      </c>
      <c r="O322" s="258"/>
    </row>
    <row r="323" spans="1:80">
      <c r="A323" s="267"/>
      <c r="B323" s="270"/>
      <c r="C323" s="335" t="s">
        <v>487</v>
      </c>
      <c r="D323" s="336"/>
      <c r="E323" s="271">
        <v>-2</v>
      </c>
      <c r="F323" s="272"/>
      <c r="G323" s="273"/>
      <c r="H323" s="274"/>
      <c r="I323" s="268"/>
      <c r="J323" s="275"/>
      <c r="K323" s="268"/>
      <c r="M323" s="269" t="s">
        <v>487</v>
      </c>
      <c r="O323" s="258"/>
    </row>
    <row r="324" spans="1:80">
      <c r="A324" s="267"/>
      <c r="B324" s="270"/>
      <c r="C324" s="335" t="s">
        <v>488</v>
      </c>
      <c r="D324" s="336"/>
      <c r="E324" s="271">
        <v>-0.9</v>
      </c>
      <c r="F324" s="272"/>
      <c r="G324" s="273"/>
      <c r="H324" s="274"/>
      <c r="I324" s="268"/>
      <c r="J324" s="275"/>
      <c r="K324" s="268"/>
      <c r="M324" s="269" t="s">
        <v>488</v>
      </c>
      <c r="O324" s="258"/>
    </row>
    <row r="325" spans="1:80">
      <c r="A325" s="267"/>
      <c r="B325" s="270"/>
      <c r="C325" s="335" t="s">
        <v>489</v>
      </c>
      <c r="D325" s="336"/>
      <c r="E325" s="271">
        <v>-3</v>
      </c>
      <c r="F325" s="272"/>
      <c r="G325" s="273"/>
      <c r="H325" s="274"/>
      <c r="I325" s="268"/>
      <c r="J325" s="275"/>
      <c r="K325" s="268"/>
      <c r="M325" s="269" t="s">
        <v>489</v>
      </c>
      <c r="O325" s="258"/>
    </row>
    <row r="326" spans="1:80">
      <c r="A326" s="267"/>
      <c r="B326" s="270"/>
      <c r="C326" s="335" t="s">
        <v>490</v>
      </c>
      <c r="D326" s="336"/>
      <c r="E326" s="271">
        <v>5.55</v>
      </c>
      <c r="F326" s="272"/>
      <c r="G326" s="273"/>
      <c r="H326" s="274"/>
      <c r="I326" s="268"/>
      <c r="J326" s="275"/>
      <c r="K326" s="268"/>
      <c r="M326" s="269" t="s">
        <v>490</v>
      </c>
      <c r="O326" s="258"/>
    </row>
    <row r="327" spans="1:80">
      <c r="A327" s="267"/>
      <c r="B327" s="270"/>
      <c r="C327" s="335" t="s">
        <v>491</v>
      </c>
      <c r="D327" s="336"/>
      <c r="E327" s="271">
        <v>28.32</v>
      </c>
      <c r="F327" s="272"/>
      <c r="G327" s="273"/>
      <c r="H327" s="274"/>
      <c r="I327" s="268"/>
      <c r="J327" s="275"/>
      <c r="K327" s="268"/>
      <c r="M327" s="269" t="s">
        <v>491</v>
      </c>
      <c r="O327" s="258"/>
    </row>
    <row r="328" spans="1:80">
      <c r="A328" s="267"/>
      <c r="B328" s="270"/>
      <c r="C328" s="335" t="s">
        <v>492</v>
      </c>
      <c r="D328" s="336"/>
      <c r="E328" s="271">
        <v>14.3</v>
      </c>
      <c r="F328" s="272"/>
      <c r="G328" s="273"/>
      <c r="H328" s="274"/>
      <c r="I328" s="268"/>
      <c r="J328" s="275"/>
      <c r="K328" s="268"/>
      <c r="M328" s="269" t="s">
        <v>492</v>
      </c>
      <c r="O328" s="258"/>
    </row>
    <row r="329" spans="1:80">
      <c r="A329" s="267"/>
      <c r="B329" s="270"/>
      <c r="C329" s="335" t="s">
        <v>493</v>
      </c>
      <c r="D329" s="336"/>
      <c r="E329" s="271">
        <v>16.84</v>
      </c>
      <c r="F329" s="272"/>
      <c r="G329" s="273"/>
      <c r="H329" s="274"/>
      <c r="I329" s="268"/>
      <c r="J329" s="275"/>
      <c r="K329" s="268"/>
      <c r="M329" s="269" t="s">
        <v>493</v>
      </c>
      <c r="O329" s="258"/>
    </row>
    <row r="330" spans="1:80">
      <c r="A330" s="267"/>
      <c r="B330" s="270"/>
      <c r="C330" s="335" t="s">
        <v>494</v>
      </c>
      <c r="D330" s="336"/>
      <c r="E330" s="271">
        <v>-1.9</v>
      </c>
      <c r="F330" s="272"/>
      <c r="G330" s="273"/>
      <c r="H330" s="274"/>
      <c r="I330" s="268"/>
      <c r="J330" s="275"/>
      <c r="K330" s="268"/>
      <c r="M330" s="269" t="s">
        <v>494</v>
      </c>
      <c r="O330" s="258"/>
    </row>
    <row r="331" spans="1:80">
      <c r="A331" s="267"/>
      <c r="B331" s="270"/>
      <c r="C331" s="335" t="s">
        <v>495</v>
      </c>
      <c r="D331" s="336"/>
      <c r="E331" s="271">
        <v>-1.4</v>
      </c>
      <c r="F331" s="272"/>
      <c r="G331" s="273"/>
      <c r="H331" s="274"/>
      <c r="I331" s="268"/>
      <c r="J331" s="275"/>
      <c r="K331" s="268"/>
      <c r="M331" s="269" t="s">
        <v>495</v>
      </c>
      <c r="O331" s="258"/>
    </row>
    <row r="332" spans="1:80">
      <c r="A332" s="259">
        <v>71</v>
      </c>
      <c r="B332" s="260" t="s">
        <v>496</v>
      </c>
      <c r="C332" s="261" t="s">
        <v>497</v>
      </c>
      <c r="D332" s="262" t="s">
        <v>172</v>
      </c>
      <c r="E332" s="263">
        <v>357.29199999999997</v>
      </c>
      <c r="F332" s="263"/>
      <c r="G332" s="264">
        <f>E332*F332</f>
        <v>0</v>
      </c>
      <c r="H332" s="265">
        <v>1.391E-2</v>
      </c>
      <c r="I332" s="266">
        <f>E332*H332</f>
        <v>4.9699317199999999</v>
      </c>
      <c r="J332" s="265">
        <v>0</v>
      </c>
      <c r="K332" s="266">
        <f>E332*J332</f>
        <v>0</v>
      </c>
      <c r="O332" s="258">
        <v>2</v>
      </c>
      <c r="AA332" s="233">
        <v>1</v>
      </c>
      <c r="AB332" s="233">
        <v>1</v>
      </c>
      <c r="AC332" s="233">
        <v>1</v>
      </c>
      <c r="AZ332" s="233">
        <v>1</v>
      </c>
      <c r="BA332" s="233">
        <f>IF(AZ332=1,G332,0)</f>
        <v>0</v>
      </c>
      <c r="BB332" s="233">
        <f>IF(AZ332=2,G332,0)</f>
        <v>0</v>
      </c>
      <c r="BC332" s="233">
        <f>IF(AZ332=3,G332,0)</f>
        <v>0</v>
      </c>
      <c r="BD332" s="233">
        <f>IF(AZ332=4,G332,0)</f>
        <v>0</v>
      </c>
      <c r="BE332" s="233">
        <f>IF(AZ332=5,G332,0)</f>
        <v>0</v>
      </c>
      <c r="CA332" s="258">
        <v>1</v>
      </c>
      <c r="CB332" s="258">
        <v>1</v>
      </c>
    </row>
    <row r="333" spans="1:80">
      <c r="A333" s="267"/>
      <c r="B333" s="270"/>
      <c r="C333" s="335" t="s">
        <v>498</v>
      </c>
      <c r="D333" s="336"/>
      <c r="E333" s="271">
        <v>64.53</v>
      </c>
      <c r="F333" s="272"/>
      <c r="G333" s="273"/>
      <c r="H333" s="274"/>
      <c r="I333" s="268"/>
      <c r="J333" s="275"/>
      <c r="K333" s="268"/>
      <c r="M333" s="269" t="s">
        <v>498</v>
      </c>
      <c r="O333" s="258"/>
    </row>
    <row r="334" spans="1:80">
      <c r="A334" s="267"/>
      <c r="B334" s="270"/>
      <c r="C334" s="335" t="s">
        <v>499</v>
      </c>
      <c r="D334" s="336"/>
      <c r="E334" s="271">
        <v>30.2</v>
      </c>
      <c r="F334" s="272"/>
      <c r="G334" s="273"/>
      <c r="H334" s="274"/>
      <c r="I334" s="268"/>
      <c r="J334" s="275"/>
      <c r="K334" s="268"/>
      <c r="M334" s="269" t="s">
        <v>499</v>
      </c>
      <c r="O334" s="258"/>
    </row>
    <row r="335" spans="1:80">
      <c r="A335" s="267"/>
      <c r="B335" s="270"/>
      <c r="C335" s="335" t="s">
        <v>500</v>
      </c>
      <c r="D335" s="336"/>
      <c r="E335" s="271">
        <v>64.53</v>
      </c>
      <c r="F335" s="272"/>
      <c r="G335" s="273"/>
      <c r="H335" s="274"/>
      <c r="I335" s="268"/>
      <c r="J335" s="275"/>
      <c r="K335" s="268"/>
      <c r="M335" s="269" t="s">
        <v>500</v>
      </c>
      <c r="O335" s="258"/>
    </row>
    <row r="336" spans="1:80">
      <c r="A336" s="267"/>
      <c r="B336" s="270"/>
      <c r="C336" s="335" t="s">
        <v>501</v>
      </c>
      <c r="D336" s="336"/>
      <c r="E336" s="271">
        <v>19.98</v>
      </c>
      <c r="F336" s="272"/>
      <c r="G336" s="273"/>
      <c r="H336" s="274"/>
      <c r="I336" s="268"/>
      <c r="J336" s="275"/>
      <c r="K336" s="268"/>
      <c r="M336" s="269" t="s">
        <v>501</v>
      </c>
      <c r="O336" s="258"/>
    </row>
    <row r="337" spans="1:80">
      <c r="A337" s="267"/>
      <c r="B337" s="270"/>
      <c r="C337" s="335" t="s">
        <v>502</v>
      </c>
      <c r="D337" s="336"/>
      <c r="E337" s="271">
        <v>51.48</v>
      </c>
      <c r="F337" s="272"/>
      <c r="G337" s="273"/>
      <c r="H337" s="274"/>
      <c r="I337" s="268"/>
      <c r="J337" s="275"/>
      <c r="K337" s="268"/>
      <c r="M337" s="269" t="s">
        <v>502</v>
      </c>
      <c r="O337" s="258"/>
    </row>
    <row r="338" spans="1:80">
      <c r="A338" s="267"/>
      <c r="B338" s="270"/>
      <c r="C338" s="335" t="s">
        <v>503</v>
      </c>
      <c r="D338" s="336"/>
      <c r="E338" s="271">
        <v>101.952</v>
      </c>
      <c r="F338" s="272"/>
      <c r="G338" s="273"/>
      <c r="H338" s="274"/>
      <c r="I338" s="268"/>
      <c r="J338" s="275"/>
      <c r="K338" s="268"/>
      <c r="M338" s="269" t="s">
        <v>503</v>
      </c>
      <c r="O338" s="258"/>
    </row>
    <row r="339" spans="1:80">
      <c r="A339" s="267"/>
      <c r="B339" s="270"/>
      <c r="C339" s="335" t="s">
        <v>504</v>
      </c>
      <c r="D339" s="336"/>
      <c r="E339" s="271">
        <v>81.2</v>
      </c>
      <c r="F339" s="272"/>
      <c r="G339" s="273"/>
      <c r="H339" s="274"/>
      <c r="I339" s="268"/>
      <c r="J339" s="275"/>
      <c r="K339" s="268"/>
      <c r="M339" s="269" t="s">
        <v>504</v>
      </c>
      <c r="O339" s="258"/>
    </row>
    <row r="340" spans="1:80">
      <c r="A340" s="267"/>
      <c r="B340" s="270"/>
      <c r="C340" s="335" t="s">
        <v>505</v>
      </c>
      <c r="D340" s="336"/>
      <c r="E340" s="271">
        <v>-56.58</v>
      </c>
      <c r="F340" s="272"/>
      <c r="G340" s="273"/>
      <c r="H340" s="274"/>
      <c r="I340" s="268"/>
      <c r="J340" s="275"/>
      <c r="K340" s="268"/>
      <c r="M340" s="269" t="s">
        <v>505</v>
      </c>
      <c r="O340" s="258"/>
    </row>
    <row r="341" spans="1:80">
      <c r="A341" s="259">
        <v>72</v>
      </c>
      <c r="B341" s="260" t="s">
        <v>506</v>
      </c>
      <c r="C341" s="261" t="s">
        <v>507</v>
      </c>
      <c r="D341" s="262" t="s">
        <v>172</v>
      </c>
      <c r="E341" s="263">
        <v>18.608000000000001</v>
      </c>
      <c r="F341" s="263"/>
      <c r="G341" s="264">
        <f>E341*F341</f>
        <v>0</v>
      </c>
      <c r="H341" s="265">
        <v>1.2999999999999999E-2</v>
      </c>
      <c r="I341" s="266">
        <f>E341*H341</f>
        <v>0.24190400000000001</v>
      </c>
      <c r="J341" s="265">
        <v>0</v>
      </c>
      <c r="K341" s="266">
        <f>E341*J341</f>
        <v>0</v>
      </c>
      <c r="O341" s="258">
        <v>2</v>
      </c>
      <c r="AA341" s="233">
        <v>1</v>
      </c>
      <c r="AB341" s="233">
        <v>1</v>
      </c>
      <c r="AC341" s="233">
        <v>1</v>
      </c>
      <c r="AZ341" s="233">
        <v>1</v>
      </c>
      <c r="BA341" s="233">
        <f>IF(AZ341=1,G341,0)</f>
        <v>0</v>
      </c>
      <c r="BB341" s="233">
        <f>IF(AZ341=2,G341,0)</f>
        <v>0</v>
      </c>
      <c r="BC341" s="233">
        <f>IF(AZ341=3,G341,0)</f>
        <v>0</v>
      </c>
      <c r="BD341" s="233">
        <f>IF(AZ341=4,G341,0)</f>
        <v>0</v>
      </c>
      <c r="BE341" s="233">
        <f>IF(AZ341=5,G341,0)</f>
        <v>0</v>
      </c>
      <c r="CA341" s="258">
        <v>1</v>
      </c>
      <c r="CB341" s="258">
        <v>1</v>
      </c>
    </row>
    <row r="342" spans="1:80">
      <c r="A342" s="267"/>
      <c r="B342" s="270"/>
      <c r="C342" s="335" t="s">
        <v>481</v>
      </c>
      <c r="D342" s="336"/>
      <c r="E342" s="271">
        <v>0</v>
      </c>
      <c r="F342" s="272"/>
      <c r="G342" s="273"/>
      <c r="H342" s="274"/>
      <c r="I342" s="268"/>
      <c r="J342" s="275"/>
      <c r="K342" s="268"/>
      <c r="M342" s="269" t="s">
        <v>481</v>
      </c>
      <c r="O342" s="258"/>
    </row>
    <row r="343" spans="1:80">
      <c r="A343" s="267"/>
      <c r="B343" s="270"/>
      <c r="C343" s="335" t="s">
        <v>508</v>
      </c>
      <c r="D343" s="336"/>
      <c r="E343" s="271">
        <v>3.6960000000000002</v>
      </c>
      <c r="F343" s="272"/>
      <c r="G343" s="273"/>
      <c r="H343" s="274"/>
      <c r="I343" s="268"/>
      <c r="J343" s="275"/>
      <c r="K343" s="268"/>
      <c r="M343" s="269" t="s">
        <v>508</v>
      </c>
      <c r="O343" s="258"/>
    </row>
    <row r="344" spans="1:80">
      <c r="A344" s="267"/>
      <c r="B344" s="270"/>
      <c r="C344" s="335" t="s">
        <v>509</v>
      </c>
      <c r="D344" s="336"/>
      <c r="E344" s="271">
        <v>0.41599999999999998</v>
      </c>
      <c r="F344" s="272"/>
      <c r="G344" s="273"/>
      <c r="H344" s="274"/>
      <c r="I344" s="268"/>
      <c r="J344" s="275"/>
      <c r="K344" s="268"/>
      <c r="M344" s="269" t="s">
        <v>509</v>
      </c>
      <c r="O344" s="258"/>
    </row>
    <row r="345" spans="1:80">
      <c r="A345" s="267"/>
      <c r="B345" s="270"/>
      <c r="C345" s="335" t="s">
        <v>510</v>
      </c>
      <c r="D345" s="336"/>
      <c r="E345" s="271">
        <v>0.92800000000000005</v>
      </c>
      <c r="F345" s="272"/>
      <c r="G345" s="273"/>
      <c r="H345" s="274"/>
      <c r="I345" s="268"/>
      <c r="J345" s="275"/>
      <c r="K345" s="268"/>
      <c r="M345" s="269" t="s">
        <v>510</v>
      </c>
      <c r="O345" s="258"/>
    </row>
    <row r="346" spans="1:80">
      <c r="A346" s="267"/>
      <c r="B346" s="270"/>
      <c r="C346" s="335" t="s">
        <v>511</v>
      </c>
      <c r="D346" s="336"/>
      <c r="E346" s="271">
        <v>0.83199999999999996</v>
      </c>
      <c r="F346" s="272"/>
      <c r="G346" s="273"/>
      <c r="H346" s="274"/>
      <c r="I346" s="268"/>
      <c r="J346" s="275"/>
      <c r="K346" s="268"/>
      <c r="M346" s="269" t="s">
        <v>511</v>
      </c>
      <c r="O346" s="258"/>
    </row>
    <row r="347" spans="1:80">
      <c r="A347" s="267"/>
      <c r="B347" s="270"/>
      <c r="C347" s="335" t="s">
        <v>512</v>
      </c>
      <c r="D347" s="336"/>
      <c r="E347" s="271">
        <v>6.4480000000000004</v>
      </c>
      <c r="F347" s="272"/>
      <c r="G347" s="273"/>
      <c r="H347" s="274"/>
      <c r="I347" s="268"/>
      <c r="J347" s="275"/>
      <c r="K347" s="268"/>
      <c r="M347" s="269" t="s">
        <v>512</v>
      </c>
      <c r="O347" s="258"/>
    </row>
    <row r="348" spans="1:80">
      <c r="A348" s="267"/>
      <c r="B348" s="270"/>
      <c r="C348" s="335" t="s">
        <v>513</v>
      </c>
      <c r="D348" s="336"/>
      <c r="E348" s="271">
        <v>0.70399999999999996</v>
      </c>
      <c r="F348" s="272"/>
      <c r="G348" s="273"/>
      <c r="H348" s="274"/>
      <c r="I348" s="268"/>
      <c r="J348" s="275"/>
      <c r="K348" s="268"/>
      <c r="M348" s="269" t="s">
        <v>513</v>
      </c>
      <c r="O348" s="258"/>
    </row>
    <row r="349" spans="1:80">
      <c r="A349" s="267"/>
      <c r="B349" s="270"/>
      <c r="C349" s="335" t="s">
        <v>514</v>
      </c>
      <c r="D349" s="336"/>
      <c r="E349" s="271">
        <v>0.44800000000000001</v>
      </c>
      <c r="F349" s="272"/>
      <c r="G349" s="273"/>
      <c r="H349" s="274"/>
      <c r="I349" s="268"/>
      <c r="J349" s="275"/>
      <c r="K349" s="268"/>
      <c r="M349" s="269" t="s">
        <v>514</v>
      </c>
      <c r="O349" s="258"/>
    </row>
    <row r="350" spans="1:80">
      <c r="A350" s="267"/>
      <c r="B350" s="270"/>
      <c r="C350" s="335" t="s">
        <v>399</v>
      </c>
      <c r="D350" s="336"/>
      <c r="E350" s="271">
        <v>0</v>
      </c>
      <c r="F350" s="272"/>
      <c r="G350" s="273"/>
      <c r="H350" s="274"/>
      <c r="I350" s="268"/>
      <c r="J350" s="275"/>
      <c r="K350" s="268"/>
      <c r="M350" s="269">
        <v>0</v>
      </c>
      <c r="O350" s="258"/>
    </row>
    <row r="351" spans="1:80">
      <c r="A351" s="267"/>
      <c r="B351" s="270"/>
      <c r="C351" s="335" t="s">
        <v>515</v>
      </c>
      <c r="D351" s="336"/>
      <c r="E351" s="271">
        <v>2.496</v>
      </c>
      <c r="F351" s="272"/>
      <c r="G351" s="273"/>
      <c r="H351" s="274"/>
      <c r="I351" s="268"/>
      <c r="J351" s="275"/>
      <c r="K351" s="268"/>
      <c r="M351" s="269" t="s">
        <v>515</v>
      </c>
      <c r="O351" s="258"/>
    </row>
    <row r="352" spans="1:80">
      <c r="A352" s="267"/>
      <c r="B352" s="270"/>
      <c r="C352" s="335" t="s">
        <v>516</v>
      </c>
      <c r="D352" s="336"/>
      <c r="E352" s="271">
        <v>0.81599999999999995</v>
      </c>
      <c r="F352" s="272"/>
      <c r="G352" s="273"/>
      <c r="H352" s="274"/>
      <c r="I352" s="268"/>
      <c r="J352" s="275"/>
      <c r="K352" s="268"/>
      <c r="M352" s="269" t="s">
        <v>516</v>
      </c>
      <c r="O352" s="258"/>
    </row>
    <row r="353" spans="1:80">
      <c r="A353" s="267"/>
      <c r="B353" s="270"/>
      <c r="C353" s="335" t="s">
        <v>517</v>
      </c>
      <c r="D353" s="336"/>
      <c r="E353" s="271">
        <v>0.97599999999999998</v>
      </c>
      <c r="F353" s="272"/>
      <c r="G353" s="273"/>
      <c r="H353" s="274"/>
      <c r="I353" s="268"/>
      <c r="J353" s="275"/>
      <c r="K353" s="268"/>
      <c r="M353" s="269" t="s">
        <v>517</v>
      </c>
      <c r="O353" s="258"/>
    </row>
    <row r="354" spans="1:80">
      <c r="A354" s="267"/>
      <c r="B354" s="270"/>
      <c r="C354" s="335" t="s">
        <v>518</v>
      </c>
      <c r="D354" s="336"/>
      <c r="E354" s="271">
        <v>0.84799999999999998</v>
      </c>
      <c r="F354" s="272"/>
      <c r="G354" s="273"/>
      <c r="H354" s="274"/>
      <c r="I354" s="268"/>
      <c r="J354" s="275"/>
      <c r="K354" s="268"/>
      <c r="M354" s="269" t="s">
        <v>518</v>
      </c>
      <c r="O354" s="258"/>
    </row>
    <row r="355" spans="1:80" ht="20.399999999999999">
      <c r="A355" s="259">
        <v>73</v>
      </c>
      <c r="B355" s="260" t="s">
        <v>519</v>
      </c>
      <c r="C355" s="261" t="s">
        <v>520</v>
      </c>
      <c r="D355" s="262" t="s">
        <v>172</v>
      </c>
      <c r="E355" s="263">
        <v>45.152000000000001</v>
      </c>
      <c r="F355" s="263"/>
      <c r="G355" s="264">
        <f>E355*F355</f>
        <v>0</v>
      </c>
      <c r="H355" s="265">
        <v>1.9269999999999999E-2</v>
      </c>
      <c r="I355" s="266">
        <f>E355*H355</f>
        <v>0.87007904000000003</v>
      </c>
      <c r="J355" s="265">
        <v>0</v>
      </c>
      <c r="K355" s="266">
        <f>E355*J355</f>
        <v>0</v>
      </c>
      <c r="O355" s="258">
        <v>2</v>
      </c>
      <c r="AA355" s="233">
        <v>1</v>
      </c>
      <c r="AB355" s="233">
        <v>1</v>
      </c>
      <c r="AC355" s="233">
        <v>1</v>
      </c>
      <c r="AZ355" s="233">
        <v>1</v>
      </c>
      <c r="BA355" s="233">
        <f>IF(AZ355=1,G355,0)</f>
        <v>0</v>
      </c>
      <c r="BB355" s="233">
        <f>IF(AZ355=2,G355,0)</f>
        <v>0</v>
      </c>
      <c r="BC355" s="233">
        <f>IF(AZ355=3,G355,0)</f>
        <v>0</v>
      </c>
      <c r="BD355" s="233">
        <f>IF(AZ355=4,G355,0)</f>
        <v>0</v>
      </c>
      <c r="BE355" s="233">
        <f>IF(AZ355=5,G355,0)</f>
        <v>0</v>
      </c>
      <c r="CA355" s="258">
        <v>1</v>
      </c>
      <c r="CB355" s="258">
        <v>1</v>
      </c>
    </row>
    <row r="356" spans="1:80">
      <c r="A356" s="267"/>
      <c r="B356" s="270"/>
      <c r="C356" s="335" t="s">
        <v>521</v>
      </c>
      <c r="D356" s="336"/>
      <c r="E356" s="271">
        <v>48.512</v>
      </c>
      <c r="F356" s="272"/>
      <c r="G356" s="273"/>
      <c r="H356" s="274"/>
      <c r="I356" s="268"/>
      <c r="J356" s="275"/>
      <c r="K356" s="268"/>
      <c r="M356" s="269" t="s">
        <v>521</v>
      </c>
      <c r="O356" s="258"/>
    </row>
    <row r="357" spans="1:80">
      <c r="A357" s="267"/>
      <c r="B357" s="270"/>
      <c r="C357" s="335" t="s">
        <v>522</v>
      </c>
      <c r="D357" s="336"/>
      <c r="E357" s="271">
        <v>-0.84</v>
      </c>
      <c r="F357" s="272"/>
      <c r="G357" s="273"/>
      <c r="H357" s="274"/>
      <c r="I357" s="268"/>
      <c r="J357" s="275"/>
      <c r="K357" s="268"/>
      <c r="M357" s="269" t="s">
        <v>522</v>
      </c>
      <c r="O357" s="258"/>
    </row>
    <row r="358" spans="1:80">
      <c r="A358" s="267"/>
      <c r="B358" s="270"/>
      <c r="C358" s="335" t="s">
        <v>523</v>
      </c>
      <c r="D358" s="336"/>
      <c r="E358" s="271">
        <v>-0.76</v>
      </c>
      <c r="F358" s="272"/>
      <c r="G358" s="273"/>
      <c r="H358" s="274"/>
      <c r="I358" s="268"/>
      <c r="J358" s="275"/>
      <c r="K358" s="268"/>
      <c r="M358" s="269" t="s">
        <v>523</v>
      </c>
      <c r="O358" s="258"/>
    </row>
    <row r="359" spans="1:80">
      <c r="A359" s="267"/>
      <c r="B359" s="270"/>
      <c r="C359" s="335" t="s">
        <v>524</v>
      </c>
      <c r="D359" s="336"/>
      <c r="E359" s="271">
        <v>-0.56000000000000005</v>
      </c>
      <c r="F359" s="272"/>
      <c r="G359" s="273"/>
      <c r="H359" s="274"/>
      <c r="I359" s="268"/>
      <c r="J359" s="275"/>
      <c r="K359" s="268"/>
      <c r="M359" s="269" t="s">
        <v>524</v>
      </c>
      <c r="O359" s="258"/>
    </row>
    <row r="360" spans="1:80">
      <c r="A360" s="267"/>
      <c r="B360" s="270"/>
      <c r="C360" s="335" t="s">
        <v>525</v>
      </c>
      <c r="D360" s="336"/>
      <c r="E360" s="271">
        <v>-1.2</v>
      </c>
      <c r="F360" s="272"/>
      <c r="G360" s="273"/>
      <c r="H360" s="274"/>
      <c r="I360" s="268"/>
      <c r="J360" s="275"/>
      <c r="K360" s="268"/>
      <c r="M360" s="269" t="s">
        <v>525</v>
      </c>
      <c r="O360" s="258"/>
    </row>
    <row r="361" spans="1:80">
      <c r="A361" s="259">
        <v>74</v>
      </c>
      <c r="B361" s="260" t="s">
        <v>526</v>
      </c>
      <c r="C361" s="261" t="s">
        <v>527</v>
      </c>
      <c r="D361" s="262" t="s">
        <v>172</v>
      </c>
      <c r="E361" s="263">
        <v>4.8079999999999998</v>
      </c>
      <c r="F361" s="263"/>
      <c r="G361" s="264">
        <f>E361*F361</f>
        <v>0</v>
      </c>
      <c r="H361" s="265">
        <v>9.0200000000000002E-3</v>
      </c>
      <c r="I361" s="266">
        <f>E361*H361</f>
        <v>4.3368160000000003E-2</v>
      </c>
      <c r="J361" s="265">
        <v>0</v>
      </c>
      <c r="K361" s="266">
        <f>E361*J361</f>
        <v>0</v>
      </c>
      <c r="O361" s="258">
        <v>2</v>
      </c>
      <c r="AA361" s="233">
        <v>1</v>
      </c>
      <c r="AB361" s="233">
        <v>1</v>
      </c>
      <c r="AC361" s="233">
        <v>1</v>
      </c>
      <c r="AZ361" s="233">
        <v>1</v>
      </c>
      <c r="BA361" s="233">
        <f>IF(AZ361=1,G361,0)</f>
        <v>0</v>
      </c>
      <c r="BB361" s="233">
        <f>IF(AZ361=2,G361,0)</f>
        <v>0</v>
      </c>
      <c r="BC361" s="233">
        <f>IF(AZ361=3,G361,0)</f>
        <v>0</v>
      </c>
      <c r="BD361" s="233">
        <f>IF(AZ361=4,G361,0)</f>
        <v>0</v>
      </c>
      <c r="BE361" s="233">
        <f>IF(AZ361=5,G361,0)</f>
        <v>0</v>
      </c>
      <c r="CA361" s="258">
        <v>1</v>
      </c>
      <c r="CB361" s="258">
        <v>1</v>
      </c>
    </row>
    <row r="362" spans="1:80">
      <c r="A362" s="267"/>
      <c r="B362" s="270"/>
      <c r="C362" s="335" t="s">
        <v>528</v>
      </c>
      <c r="D362" s="336"/>
      <c r="E362" s="271">
        <v>0</v>
      </c>
      <c r="F362" s="272"/>
      <c r="G362" s="273"/>
      <c r="H362" s="274"/>
      <c r="I362" s="268"/>
      <c r="J362" s="275"/>
      <c r="K362" s="268"/>
      <c r="M362" s="269" t="s">
        <v>528</v>
      </c>
      <c r="O362" s="258"/>
    </row>
    <row r="363" spans="1:80">
      <c r="A363" s="267"/>
      <c r="B363" s="270"/>
      <c r="C363" s="335" t="s">
        <v>529</v>
      </c>
      <c r="D363" s="336"/>
      <c r="E363" s="271">
        <v>2.1120000000000001</v>
      </c>
      <c r="F363" s="272"/>
      <c r="G363" s="273"/>
      <c r="H363" s="274"/>
      <c r="I363" s="268"/>
      <c r="J363" s="275"/>
      <c r="K363" s="268"/>
      <c r="M363" s="269" t="s">
        <v>529</v>
      </c>
      <c r="O363" s="258"/>
    </row>
    <row r="364" spans="1:80">
      <c r="A364" s="267"/>
      <c r="B364" s="270"/>
      <c r="C364" s="335" t="s">
        <v>530</v>
      </c>
      <c r="D364" s="336"/>
      <c r="E364" s="271">
        <v>0.24</v>
      </c>
      <c r="F364" s="272"/>
      <c r="G364" s="273"/>
      <c r="H364" s="274"/>
      <c r="I364" s="268"/>
      <c r="J364" s="275"/>
      <c r="K364" s="268"/>
      <c r="M364" s="269" t="s">
        <v>530</v>
      </c>
      <c r="O364" s="258"/>
    </row>
    <row r="365" spans="1:80">
      <c r="A365" s="267"/>
      <c r="B365" s="270"/>
      <c r="C365" s="335" t="s">
        <v>531</v>
      </c>
      <c r="D365" s="336"/>
      <c r="E365" s="271">
        <v>0.192</v>
      </c>
      <c r="F365" s="272"/>
      <c r="G365" s="273"/>
      <c r="H365" s="274"/>
      <c r="I365" s="268"/>
      <c r="J365" s="275"/>
      <c r="K365" s="268"/>
      <c r="M365" s="269" t="s">
        <v>531</v>
      </c>
      <c r="O365" s="258"/>
    </row>
    <row r="366" spans="1:80">
      <c r="A366" s="267"/>
      <c r="B366" s="270"/>
      <c r="C366" s="335" t="s">
        <v>532</v>
      </c>
      <c r="D366" s="336"/>
      <c r="E366" s="271">
        <v>2.1120000000000001</v>
      </c>
      <c r="F366" s="272"/>
      <c r="G366" s="273"/>
      <c r="H366" s="274"/>
      <c r="I366" s="268"/>
      <c r="J366" s="275"/>
      <c r="K366" s="268"/>
      <c r="M366" s="269" t="s">
        <v>532</v>
      </c>
      <c r="O366" s="258"/>
    </row>
    <row r="367" spans="1:80">
      <c r="A367" s="267"/>
      <c r="B367" s="270"/>
      <c r="C367" s="335" t="s">
        <v>533</v>
      </c>
      <c r="D367" s="336"/>
      <c r="E367" s="271">
        <v>0.152</v>
      </c>
      <c r="F367" s="272"/>
      <c r="G367" s="273"/>
      <c r="H367" s="274"/>
      <c r="I367" s="268"/>
      <c r="J367" s="275"/>
      <c r="K367" s="268"/>
      <c r="M367" s="269" t="s">
        <v>533</v>
      </c>
      <c r="O367" s="258"/>
    </row>
    <row r="368" spans="1:80">
      <c r="A368" s="259">
        <v>75</v>
      </c>
      <c r="B368" s="260" t="s">
        <v>534</v>
      </c>
      <c r="C368" s="261" t="s">
        <v>535</v>
      </c>
      <c r="D368" s="262" t="s">
        <v>172</v>
      </c>
      <c r="E368" s="263">
        <v>280</v>
      </c>
      <c r="F368" s="263"/>
      <c r="G368" s="264">
        <f>E368*F368</f>
        <v>0</v>
      </c>
      <c r="H368" s="265">
        <v>3.5E-4</v>
      </c>
      <c r="I368" s="266">
        <f>E368*H368</f>
        <v>9.8000000000000004E-2</v>
      </c>
      <c r="J368" s="265">
        <v>0</v>
      </c>
      <c r="K368" s="266">
        <f>E368*J368</f>
        <v>0</v>
      </c>
      <c r="O368" s="258">
        <v>2</v>
      </c>
      <c r="AA368" s="233">
        <v>1</v>
      </c>
      <c r="AB368" s="233">
        <v>1</v>
      </c>
      <c r="AC368" s="233">
        <v>1</v>
      </c>
      <c r="AZ368" s="233">
        <v>1</v>
      </c>
      <c r="BA368" s="233">
        <f>IF(AZ368=1,G368,0)</f>
        <v>0</v>
      </c>
      <c r="BB368" s="233">
        <f>IF(AZ368=2,G368,0)</f>
        <v>0</v>
      </c>
      <c r="BC368" s="233">
        <f>IF(AZ368=3,G368,0)</f>
        <v>0</v>
      </c>
      <c r="BD368" s="233">
        <f>IF(AZ368=4,G368,0)</f>
        <v>0</v>
      </c>
      <c r="BE368" s="233">
        <f>IF(AZ368=5,G368,0)</f>
        <v>0</v>
      </c>
      <c r="CA368" s="258">
        <v>1</v>
      </c>
      <c r="CB368" s="258">
        <v>1</v>
      </c>
    </row>
    <row r="369" spans="1:80">
      <c r="A369" s="267"/>
      <c r="B369" s="270"/>
      <c r="C369" s="335" t="s">
        <v>536</v>
      </c>
      <c r="D369" s="336"/>
      <c r="E369" s="271">
        <v>262</v>
      </c>
      <c r="F369" s="272"/>
      <c r="G369" s="273"/>
      <c r="H369" s="274"/>
      <c r="I369" s="268"/>
      <c r="J369" s="275"/>
      <c r="K369" s="268"/>
      <c r="M369" s="269" t="s">
        <v>536</v>
      </c>
      <c r="O369" s="258"/>
    </row>
    <row r="370" spans="1:80">
      <c r="A370" s="267"/>
      <c r="B370" s="270"/>
      <c r="C370" s="335" t="s">
        <v>537</v>
      </c>
      <c r="D370" s="336"/>
      <c r="E370" s="271">
        <v>18</v>
      </c>
      <c r="F370" s="272"/>
      <c r="G370" s="273"/>
      <c r="H370" s="274"/>
      <c r="I370" s="268"/>
      <c r="J370" s="275"/>
      <c r="K370" s="268"/>
      <c r="M370" s="269" t="s">
        <v>537</v>
      </c>
      <c r="O370" s="258"/>
    </row>
    <row r="371" spans="1:80">
      <c r="A371" s="259">
        <v>76</v>
      </c>
      <c r="B371" s="260" t="s">
        <v>538</v>
      </c>
      <c r="C371" s="261" t="s">
        <v>539</v>
      </c>
      <c r="D371" s="262" t="s">
        <v>172</v>
      </c>
      <c r="E371" s="263">
        <v>320</v>
      </c>
      <c r="F371" s="263"/>
      <c r="G371" s="264">
        <f>E371*F371</f>
        <v>0</v>
      </c>
      <c r="H371" s="265">
        <v>2.5250000000000002E-2</v>
      </c>
      <c r="I371" s="266">
        <f>E371*H371</f>
        <v>8.08</v>
      </c>
      <c r="J371" s="265">
        <v>0</v>
      </c>
      <c r="K371" s="266">
        <f>E371*J371</f>
        <v>0</v>
      </c>
      <c r="O371" s="258">
        <v>2</v>
      </c>
      <c r="AA371" s="233">
        <v>1</v>
      </c>
      <c r="AB371" s="233">
        <v>1</v>
      </c>
      <c r="AC371" s="233">
        <v>1</v>
      </c>
      <c r="AZ371" s="233">
        <v>1</v>
      </c>
      <c r="BA371" s="233">
        <f>IF(AZ371=1,G371,0)</f>
        <v>0</v>
      </c>
      <c r="BB371" s="233">
        <f>IF(AZ371=2,G371,0)</f>
        <v>0</v>
      </c>
      <c r="BC371" s="233">
        <f>IF(AZ371=3,G371,0)</f>
        <v>0</v>
      </c>
      <c r="BD371" s="233">
        <f>IF(AZ371=4,G371,0)</f>
        <v>0</v>
      </c>
      <c r="BE371" s="233">
        <f>IF(AZ371=5,G371,0)</f>
        <v>0</v>
      </c>
      <c r="CA371" s="258">
        <v>1</v>
      </c>
      <c r="CB371" s="258">
        <v>1</v>
      </c>
    </row>
    <row r="372" spans="1:80">
      <c r="A372" s="267"/>
      <c r="B372" s="270"/>
      <c r="C372" s="335" t="s">
        <v>540</v>
      </c>
      <c r="D372" s="336"/>
      <c r="E372" s="271">
        <v>320</v>
      </c>
      <c r="F372" s="272"/>
      <c r="G372" s="273"/>
      <c r="H372" s="274"/>
      <c r="I372" s="268"/>
      <c r="J372" s="275"/>
      <c r="K372" s="268"/>
      <c r="M372" s="269" t="s">
        <v>540</v>
      </c>
      <c r="O372" s="258"/>
    </row>
    <row r="373" spans="1:80">
      <c r="A373" s="259">
        <v>77</v>
      </c>
      <c r="B373" s="260" t="s">
        <v>541</v>
      </c>
      <c r="C373" s="261" t="s">
        <v>542</v>
      </c>
      <c r="D373" s="262" t="s">
        <v>172</v>
      </c>
      <c r="E373" s="263">
        <v>215.94</v>
      </c>
      <c r="F373" s="263"/>
      <c r="G373" s="264">
        <f>E373*F373</f>
        <v>0</v>
      </c>
      <c r="H373" s="265">
        <v>2.0000000000000002E-5</v>
      </c>
      <c r="I373" s="266">
        <f>E373*H373</f>
        <v>4.3188000000000002E-3</v>
      </c>
      <c r="J373" s="265">
        <v>0</v>
      </c>
      <c r="K373" s="266">
        <f>E373*J373</f>
        <v>0</v>
      </c>
      <c r="O373" s="258">
        <v>2</v>
      </c>
      <c r="AA373" s="233">
        <v>1</v>
      </c>
      <c r="AB373" s="233">
        <v>1</v>
      </c>
      <c r="AC373" s="233">
        <v>1</v>
      </c>
      <c r="AZ373" s="233">
        <v>1</v>
      </c>
      <c r="BA373" s="233">
        <f>IF(AZ373=1,G373,0)</f>
        <v>0</v>
      </c>
      <c r="BB373" s="233">
        <f>IF(AZ373=2,G373,0)</f>
        <v>0</v>
      </c>
      <c r="BC373" s="233">
        <f>IF(AZ373=3,G373,0)</f>
        <v>0</v>
      </c>
      <c r="BD373" s="233">
        <f>IF(AZ373=4,G373,0)</f>
        <v>0</v>
      </c>
      <c r="BE373" s="233">
        <f>IF(AZ373=5,G373,0)</f>
        <v>0</v>
      </c>
      <c r="CA373" s="258">
        <v>1</v>
      </c>
      <c r="CB373" s="258">
        <v>1</v>
      </c>
    </row>
    <row r="374" spans="1:80">
      <c r="A374" s="267"/>
      <c r="B374" s="270"/>
      <c r="C374" s="335" t="s">
        <v>543</v>
      </c>
      <c r="D374" s="336"/>
      <c r="E374" s="271">
        <v>264.48</v>
      </c>
      <c r="F374" s="272"/>
      <c r="G374" s="273"/>
      <c r="H374" s="274"/>
      <c r="I374" s="268"/>
      <c r="J374" s="275"/>
      <c r="K374" s="268"/>
      <c r="M374" s="269" t="s">
        <v>543</v>
      </c>
      <c r="O374" s="258"/>
    </row>
    <row r="375" spans="1:80">
      <c r="A375" s="267"/>
      <c r="B375" s="270"/>
      <c r="C375" s="335" t="s">
        <v>544</v>
      </c>
      <c r="D375" s="336"/>
      <c r="E375" s="271">
        <v>0</v>
      </c>
      <c r="F375" s="272"/>
      <c r="G375" s="273"/>
      <c r="H375" s="274"/>
      <c r="I375" s="268"/>
      <c r="J375" s="275"/>
      <c r="K375" s="268"/>
      <c r="M375" s="269" t="s">
        <v>544</v>
      </c>
      <c r="O375" s="258"/>
    </row>
    <row r="376" spans="1:80">
      <c r="A376" s="267"/>
      <c r="B376" s="270"/>
      <c r="C376" s="335" t="s">
        <v>545</v>
      </c>
      <c r="D376" s="336"/>
      <c r="E376" s="271">
        <v>-15.96</v>
      </c>
      <c r="F376" s="272"/>
      <c r="G376" s="273"/>
      <c r="H376" s="274"/>
      <c r="I376" s="268"/>
      <c r="J376" s="275"/>
      <c r="K376" s="268"/>
      <c r="M376" s="269" t="s">
        <v>545</v>
      </c>
      <c r="O376" s="258"/>
    </row>
    <row r="377" spans="1:80">
      <c r="A377" s="267"/>
      <c r="B377" s="270"/>
      <c r="C377" s="335" t="s">
        <v>546</v>
      </c>
      <c r="D377" s="336"/>
      <c r="E377" s="271">
        <v>-12.6</v>
      </c>
      <c r="F377" s="272"/>
      <c r="G377" s="273"/>
      <c r="H377" s="274"/>
      <c r="I377" s="268"/>
      <c r="J377" s="275"/>
      <c r="K377" s="268"/>
      <c r="M377" s="269" t="s">
        <v>546</v>
      </c>
      <c r="O377" s="258"/>
    </row>
    <row r="378" spans="1:80">
      <c r="A378" s="267"/>
      <c r="B378" s="270"/>
      <c r="C378" s="335" t="s">
        <v>547</v>
      </c>
      <c r="D378" s="336"/>
      <c r="E378" s="271">
        <v>-1.05</v>
      </c>
      <c r="F378" s="272"/>
      <c r="G378" s="273"/>
      <c r="H378" s="274"/>
      <c r="I378" s="268"/>
      <c r="J378" s="275"/>
      <c r="K378" s="268"/>
      <c r="M378" s="269" t="s">
        <v>547</v>
      </c>
      <c r="O378" s="258"/>
    </row>
    <row r="379" spans="1:80">
      <c r="A379" s="267"/>
      <c r="B379" s="270"/>
      <c r="C379" s="335" t="s">
        <v>548</v>
      </c>
      <c r="D379" s="336"/>
      <c r="E379" s="271">
        <v>-1.92</v>
      </c>
      <c r="F379" s="272"/>
      <c r="G379" s="273"/>
      <c r="H379" s="274"/>
      <c r="I379" s="268"/>
      <c r="J379" s="275"/>
      <c r="K379" s="268"/>
      <c r="M379" s="269" t="s">
        <v>548</v>
      </c>
      <c r="O379" s="258"/>
    </row>
    <row r="380" spans="1:80">
      <c r="A380" s="267"/>
      <c r="B380" s="270"/>
      <c r="C380" s="335" t="s">
        <v>399</v>
      </c>
      <c r="D380" s="336"/>
      <c r="E380" s="271">
        <v>0</v>
      </c>
      <c r="F380" s="272"/>
      <c r="G380" s="273"/>
      <c r="H380" s="274"/>
      <c r="I380" s="268"/>
      <c r="J380" s="275"/>
      <c r="K380" s="268"/>
      <c r="M380" s="269">
        <v>0</v>
      </c>
      <c r="O380" s="258"/>
    </row>
    <row r="381" spans="1:80">
      <c r="A381" s="267"/>
      <c r="B381" s="270"/>
      <c r="C381" s="335" t="s">
        <v>549</v>
      </c>
      <c r="D381" s="336"/>
      <c r="E381" s="271">
        <v>-6.3</v>
      </c>
      <c r="F381" s="272"/>
      <c r="G381" s="273"/>
      <c r="H381" s="274"/>
      <c r="I381" s="268"/>
      <c r="J381" s="275"/>
      <c r="K381" s="268"/>
      <c r="M381" s="269" t="s">
        <v>549</v>
      </c>
      <c r="O381" s="258"/>
    </row>
    <row r="382" spans="1:80">
      <c r="A382" s="267"/>
      <c r="B382" s="270"/>
      <c r="C382" s="335" t="s">
        <v>550</v>
      </c>
      <c r="D382" s="336"/>
      <c r="E382" s="271">
        <v>-3.78</v>
      </c>
      <c r="F382" s="272"/>
      <c r="G382" s="273"/>
      <c r="H382" s="274"/>
      <c r="I382" s="268"/>
      <c r="J382" s="275"/>
      <c r="K382" s="268"/>
      <c r="M382" s="269" t="s">
        <v>550</v>
      </c>
      <c r="O382" s="258"/>
    </row>
    <row r="383" spans="1:80">
      <c r="A383" s="267"/>
      <c r="B383" s="270"/>
      <c r="C383" s="335" t="s">
        <v>551</v>
      </c>
      <c r="D383" s="336"/>
      <c r="E383" s="271">
        <v>-3.99</v>
      </c>
      <c r="F383" s="272"/>
      <c r="G383" s="273"/>
      <c r="H383" s="274"/>
      <c r="I383" s="268"/>
      <c r="J383" s="275"/>
      <c r="K383" s="268"/>
      <c r="M383" s="269" t="s">
        <v>551</v>
      </c>
      <c r="O383" s="258"/>
    </row>
    <row r="384" spans="1:80">
      <c r="A384" s="267"/>
      <c r="B384" s="270"/>
      <c r="C384" s="335" t="s">
        <v>552</v>
      </c>
      <c r="D384" s="336"/>
      <c r="E384" s="271">
        <v>-2.94</v>
      </c>
      <c r="F384" s="272"/>
      <c r="G384" s="273"/>
      <c r="H384" s="274"/>
      <c r="I384" s="268"/>
      <c r="J384" s="275"/>
      <c r="K384" s="268"/>
      <c r="M384" s="269" t="s">
        <v>552</v>
      </c>
      <c r="O384" s="258"/>
    </row>
    <row r="385" spans="1:80">
      <c r="A385" s="259">
        <v>78</v>
      </c>
      <c r="B385" s="260" t="s">
        <v>553</v>
      </c>
      <c r="C385" s="261" t="s">
        <v>554</v>
      </c>
      <c r="D385" s="262" t="s">
        <v>201</v>
      </c>
      <c r="E385" s="263">
        <v>48</v>
      </c>
      <c r="F385" s="263"/>
      <c r="G385" s="264">
        <f>E385*F385</f>
        <v>0</v>
      </c>
      <c r="H385" s="265">
        <v>8.0000000000000002E-3</v>
      </c>
      <c r="I385" s="266">
        <f>E385*H385</f>
        <v>0.38400000000000001</v>
      </c>
      <c r="J385" s="265"/>
      <c r="K385" s="266">
        <f>E385*J385</f>
        <v>0</v>
      </c>
      <c r="O385" s="258">
        <v>2</v>
      </c>
      <c r="AA385" s="233">
        <v>12</v>
      </c>
      <c r="AB385" s="233">
        <v>0</v>
      </c>
      <c r="AC385" s="233">
        <v>164</v>
      </c>
      <c r="AZ385" s="233">
        <v>1</v>
      </c>
      <c r="BA385" s="233">
        <f>IF(AZ385=1,G385,0)</f>
        <v>0</v>
      </c>
      <c r="BB385" s="233">
        <f>IF(AZ385=2,G385,0)</f>
        <v>0</v>
      </c>
      <c r="BC385" s="233">
        <f>IF(AZ385=3,G385,0)</f>
        <v>0</v>
      </c>
      <c r="BD385" s="233">
        <f>IF(AZ385=4,G385,0)</f>
        <v>0</v>
      </c>
      <c r="BE385" s="233">
        <f>IF(AZ385=5,G385,0)</f>
        <v>0</v>
      </c>
      <c r="CA385" s="258">
        <v>12</v>
      </c>
      <c r="CB385" s="258">
        <v>0</v>
      </c>
    </row>
    <row r="386" spans="1:80">
      <c r="A386" s="267"/>
      <c r="B386" s="270"/>
      <c r="C386" s="335" t="s">
        <v>555</v>
      </c>
      <c r="D386" s="336"/>
      <c r="E386" s="271">
        <v>48</v>
      </c>
      <c r="F386" s="272"/>
      <c r="G386" s="273"/>
      <c r="H386" s="274"/>
      <c r="I386" s="268"/>
      <c r="J386" s="275"/>
      <c r="K386" s="268"/>
      <c r="M386" s="269" t="s">
        <v>555</v>
      </c>
      <c r="O386" s="258"/>
    </row>
    <row r="387" spans="1:80">
      <c r="A387" s="259">
        <v>79</v>
      </c>
      <c r="B387" s="260" t="s">
        <v>556</v>
      </c>
      <c r="C387" s="261" t="s">
        <v>557</v>
      </c>
      <c r="D387" s="262" t="s">
        <v>201</v>
      </c>
      <c r="E387" s="263">
        <v>30.2</v>
      </c>
      <c r="F387" s="263"/>
      <c r="G387" s="264">
        <f>E387*F387</f>
        <v>0</v>
      </c>
      <c r="H387" s="265">
        <v>8.0000000000000002E-3</v>
      </c>
      <c r="I387" s="266">
        <f>E387*H387</f>
        <v>0.24160000000000001</v>
      </c>
      <c r="J387" s="265"/>
      <c r="K387" s="266">
        <f>E387*J387</f>
        <v>0</v>
      </c>
      <c r="O387" s="258">
        <v>2</v>
      </c>
      <c r="AA387" s="233">
        <v>12</v>
      </c>
      <c r="AB387" s="233">
        <v>0</v>
      </c>
      <c r="AC387" s="233">
        <v>168</v>
      </c>
      <c r="AZ387" s="233">
        <v>1</v>
      </c>
      <c r="BA387" s="233">
        <f>IF(AZ387=1,G387,0)</f>
        <v>0</v>
      </c>
      <c r="BB387" s="233">
        <f>IF(AZ387=2,G387,0)</f>
        <v>0</v>
      </c>
      <c r="BC387" s="233">
        <f>IF(AZ387=3,G387,0)</f>
        <v>0</v>
      </c>
      <c r="BD387" s="233">
        <f>IF(AZ387=4,G387,0)</f>
        <v>0</v>
      </c>
      <c r="BE387" s="233">
        <f>IF(AZ387=5,G387,0)</f>
        <v>0</v>
      </c>
      <c r="CA387" s="258">
        <v>12</v>
      </c>
      <c r="CB387" s="258">
        <v>0</v>
      </c>
    </row>
    <row r="388" spans="1:80">
      <c r="A388" s="267"/>
      <c r="B388" s="270"/>
      <c r="C388" s="335" t="s">
        <v>558</v>
      </c>
      <c r="D388" s="336"/>
      <c r="E388" s="271">
        <v>9.8000000000000007</v>
      </c>
      <c r="F388" s="272"/>
      <c r="G388" s="273"/>
      <c r="H388" s="274"/>
      <c r="I388" s="268"/>
      <c r="J388" s="275"/>
      <c r="K388" s="268"/>
      <c r="M388" s="269" t="s">
        <v>558</v>
      </c>
      <c r="O388" s="258"/>
    </row>
    <row r="389" spans="1:80">
      <c r="A389" s="267"/>
      <c r="B389" s="270"/>
      <c r="C389" s="335" t="s">
        <v>559</v>
      </c>
      <c r="D389" s="336"/>
      <c r="E389" s="271">
        <v>20.399999999999999</v>
      </c>
      <c r="F389" s="272"/>
      <c r="G389" s="273"/>
      <c r="H389" s="274"/>
      <c r="I389" s="268"/>
      <c r="J389" s="275"/>
      <c r="K389" s="268"/>
      <c r="M389" s="269" t="s">
        <v>559</v>
      </c>
      <c r="O389" s="258"/>
    </row>
    <row r="390" spans="1:80">
      <c r="A390" s="259">
        <v>80</v>
      </c>
      <c r="B390" s="260" t="s">
        <v>560</v>
      </c>
      <c r="C390" s="261" t="s">
        <v>561</v>
      </c>
      <c r="D390" s="262" t="s">
        <v>201</v>
      </c>
      <c r="E390" s="263">
        <v>127.93</v>
      </c>
      <c r="F390" s="263"/>
      <c r="G390" s="264">
        <f>E390*F390</f>
        <v>0</v>
      </c>
      <c r="H390" s="265">
        <v>1E-4</v>
      </c>
      <c r="I390" s="266">
        <f>E390*H390</f>
        <v>1.2793000000000001E-2</v>
      </c>
      <c r="J390" s="265"/>
      <c r="K390" s="266">
        <f>E390*J390</f>
        <v>0</v>
      </c>
      <c r="O390" s="258">
        <v>2</v>
      </c>
      <c r="AA390" s="233">
        <v>3</v>
      </c>
      <c r="AB390" s="233">
        <v>1</v>
      </c>
      <c r="AC390" s="233">
        <v>283502113</v>
      </c>
      <c r="AZ390" s="233">
        <v>1</v>
      </c>
      <c r="BA390" s="233">
        <f>IF(AZ390=1,G390,0)</f>
        <v>0</v>
      </c>
      <c r="BB390" s="233">
        <f>IF(AZ390=2,G390,0)</f>
        <v>0</v>
      </c>
      <c r="BC390" s="233">
        <f>IF(AZ390=3,G390,0)</f>
        <v>0</v>
      </c>
      <c r="BD390" s="233">
        <f>IF(AZ390=4,G390,0)</f>
        <v>0</v>
      </c>
      <c r="BE390" s="233">
        <f>IF(AZ390=5,G390,0)</f>
        <v>0</v>
      </c>
      <c r="CA390" s="258">
        <v>3</v>
      </c>
      <c r="CB390" s="258">
        <v>1</v>
      </c>
    </row>
    <row r="391" spans="1:80">
      <c r="A391" s="267"/>
      <c r="B391" s="270"/>
      <c r="C391" s="335" t="s">
        <v>562</v>
      </c>
      <c r="D391" s="336"/>
      <c r="E391" s="271">
        <v>116.3</v>
      </c>
      <c r="F391" s="272"/>
      <c r="G391" s="273"/>
      <c r="H391" s="274"/>
      <c r="I391" s="268"/>
      <c r="J391" s="275"/>
      <c r="K391" s="268"/>
      <c r="M391" s="269" t="s">
        <v>562</v>
      </c>
      <c r="O391" s="258"/>
    </row>
    <row r="392" spans="1:80">
      <c r="A392" s="267"/>
      <c r="B392" s="270"/>
      <c r="C392" s="335" t="s">
        <v>462</v>
      </c>
      <c r="D392" s="336"/>
      <c r="E392" s="271">
        <v>11.63</v>
      </c>
      <c r="F392" s="272"/>
      <c r="G392" s="273"/>
      <c r="H392" s="274"/>
      <c r="I392" s="268"/>
      <c r="J392" s="275"/>
      <c r="K392" s="268"/>
      <c r="M392" s="269" t="s">
        <v>462</v>
      </c>
      <c r="O392" s="258"/>
    </row>
    <row r="393" spans="1:80">
      <c r="A393" s="276"/>
      <c r="B393" s="277" t="s">
        <v>103</v>
      </c>
      <c r="C393" s="278" t="s">
        <v>474</v>
      </c>
      <c r="D393" s="279"/>
      <c r="E393" s="280"/>
      <c r="F393" s="281"/>
      <c r="G393" s="282">
        <f>SUM(G289:G392)</f>
        <v>0</v>
      </c>
      <c r="H393" s="283"/>
      <c r="I393" s="284">
        <f>SUM(I289:I392)</f>
        <v>14.986256320000001</v>
      </c>
      <c r="J393" s="283"/>
      <c r="K393" s="284">
        <f>SUM(K289:K392)</f>
        <v>0</v>
      </c>
      <c r="O393" s="258">
        <v>4</v>
      </c>
      <c r="BA393" s="285">
        <f>SUM(BA289:BA392)</f>
        <v>0</v>
      </c>
      <c r="BB393" s="285">
        <f>SUM(BB289:BB392)</f>
        <v>0</v>
      </c>
      <c r="BC393" s="285">
        <f>SUM(BC289:BC392)</f>
        <v>0</v>
      </c>
      <c r="BD393" s="285">
        <f>SUM(BD289:BD392)</f>
        <v>0</v>
      </c>
      <c r="BE393" s="285">
        <f>SUM(BE289:BE392)</f>
        <v>0</v>
      </c>
    </row>
    <row r="394" spans="1:80">
      <c r="A394" s="248" t="s">
        <v>100</v>
      </c>
      <c r="B394" s="249" t="s">
        <v>563</v>
      </c>
      <c r="C394" s="250" t="s">
        <v>564</v>
      </c>
      <c r="D394" s="251"/>
      <c r="E394" s="252"/>
      <c r="F394" s="252"/>
      <c r="G394" s="253"/>
      <c r="H394" s="254"/>
      <c r="I394" s="255"/>
      <c r="J394" s="256"/>
      <c r="K394" s="257"/>
      <c r="O394" s="258">
        <v>1</v>
      </c>
    </row>
    <row r="395" spans="1:80">
      <c r="A395" s="259">
        <v>81</v>
      </c>
      <c r="B395" s="260" t="s">
        <v>566</v>
      </c>
      <c r="C395" s="261" t="s">
        <v>567</v>
      </c>
      <c r="D395" s="262" t="s">
        <v>157</v>
      </c>
      <c r="E395" s="263">
        <v>8.35</v>
      </c>
      <c r="F395" s="263"/>
      <c r="G395" s="264">
        <f>E395*F395</f>
        <v>0</v>
      </c>
      <c r="H395" s="265">
        <v>2.5249999999999999</v>
      </c>
      <c r="I395" s="266">
        <f>E395*H395</f>
        <v>21.083749999999998</v>
      </c>
      <c r="J395" s="265">
        <v>0</v>
      </c>
      <c r="K395" s="266">
        <f>E395*J395</f>
        <v>0</v>
      </c>
      <c r="O395" s="258">
        <v>2</v>
      </c>
      <c r="AA395" s="233">
        <v>1</v>
      </c>
      <c r="AB395" s="233">
        <v>1</v>
      </c>
      <c r="AC395" s="233">
        <v>1</v>
      </c>
      <c r="AZ395" s="233">
        <v>1</v>
      </c>
      <c r="BA395" s="233">
        <f>IF(AZ395=1,G395,0)</f>
        <v>0</v>
      </c>
      <c r="BB395" s="233">
        <f>IF(AZ395=2,G395,0)</f>
        <v>0</v>
      </c>
      <c r="BC395" s="233">
        <f>IF(AZ395=3,G395,0)</f>
        <v>0</v>
      </c>
      <c r="BD395" s="233">
        <f>IF(AZ395=4,G395,0)</f>
        <v>0</v>
      </c>
      <c r="BE395" s="233">
        <f>IF(AZ395=5,G395,0)</f>
        <v>0</v>
      </c>
      <c r="CA395" s="258">
        <v>1</v>
      </c>
      <c r="CB395" s="258">
        <v>1</v>
      </c>
    </row>
    <row r="396" spans="1:80">
      <c r="A396" s="267"/>
      <c r="B396" s="270"/>
      <c r="C396" s="335" t="s">
        <v>568</v>
      </c>
      <c r="D396" s="336"/>
      <c r="E396" s="271">
        <v>0</v>
      </c>
      <c r="F396" s="272"/>
      <c r="G396" s="273"/>
      <c r="H396" s="274"/>
      <c r="I396" s="268"/>
      <c r="J396" s="275"/>
      <c r="K396" s="268"/>
      <c r="M396" s="269" t="s">
        <v>568</v>
      </c>
      <c r="O396" s="258"/>
    </row>
    <row r="397" spans="1:80">
      <c r="A397" s="267"/>
      <c r="B397" s="270"/>
      <c r="C397" s="335" t="s">
        <v>569</v>
      </c>
      <c r="D397" s="336"/>
      <c r="E397" s="271">
        <v>4.5549999999999997</v>
      </c>
      <c r="F397" s="272"/>
      <c r="G397" s="273"/>
      <c r="H397" s="274"/>
      <c r="I397" s="268"/>
      <c r="J397" s="275"/>
      <c r="K397" s="268"/>
      <c r="M397" s="269" t="s">
        <v>569</v>
      </c>
      <c r="O397" s="258"/>
    </row>
    <row r="398" spans="1:80">
      <c r="A398" s="267"/>
      <c r="B398" s="270"/>
      <c r="C398" s="335" t="s">
        <v>570</v>
      </c>
      <c r="D398" s="336"/>
      <c r="E398" s="271">
        <v>3.7949999999999999</v>
      </c>
      <c r="F398" s="272"/>
      <c r="G398" s="273"/>
      <c r="H398" s="274"/>
      <c r="I398" s="268"/>
      <c r="J398" s="275"/>
      <c r="K398" s="268"/>
      <c r="M398" s="269" t="s">
        <v>570</v>
      </c>
      <c r="O398" s="258"/>
    </row>
    <row r="399" spans="1:80">
      <c r="A399" s="259">
        <v>82</v>
      </c>
      <c r="B399" s="260" t="s">
        <v>571</v>
      </c>
      <c r="C399" s="261" t="s">
        <v>572</v>
      </c>
      <c r="D399" s="262" t="s">
        <v>157</v>
      </c>
      <c r="E399" s="263">
        <v>25.29</v>
      </c>
      <c r="F399" s="263"/>
      <c r="G399" s="264">
        <f>E399*F399</f>
        <v>0</v>
      </c>
      <c r="H399" s="265">
        <v>2.5249999999999999</v>
      </c>
      <c r="I399" s="266">
        <f>E399*H399</f>
        <v>63.857249999999993</v>
      </c>
      <c r="J399" s="265">
        <v>0</v>
      </c>
      <c r="K399" s="266">
        <f>E399*J399</f>
        <v>0</v>
      </c>
      <c r="O399" s="258">
        <v>2</v>
      </c>
      <c r="AA399" s="233">
        <v>1</v>
      </c>
      <c r="AB399" s="233">
        <v>1</v>
      </c>
      <c r="AC399" s="233">
        <v>1</v>
      </c>
      <c r="AZ399" s="233">
        <v>1</v>
      </c>
      <c r="BA399" s="233">
        <f>IF(AZ399=1,G399,0)</f>
        <v>0</v>
      </c>
      <c r="BB399" s="233">
        <f>IF(AZ399=2,G399,0)</f>
        <v>0</v>
      </c>
      <c r="BC399" s="233">
        <f>IF(AZ399=3,G399,0)</f>
        <v>0</v>
      </c>
      <c r="BD399" s="233">
        <f>IF(AZ399=4,G399,0)</f>
        <v>0</v>
      </c>
      <c r="BE399" s="233">
        <f>IF(AZ399=5,G399,0)</f>
        <v>0</v>
      </c>
      <c r="CA399" s="258">
        <v>1</v>
      </c>
      <c r="CB399" s="258">
        <v>1</v>
      </c>
    </row>
    <row r="400" spans="1:80">
      <c r="A400" s="267"/>
      <c r="B400" s="270"/>
      <c r="C400" s="335" t="s">
        <v>573</v>
      </c>
      <c r="D400" s="336"/>
      <c r="E400" s="271">
        <v>0</v>
      </c>
      <c r="F400" s="272"/>
      <c r="G400" s="273"/>
      <c r="H400" s="274"/>
      <c r="I400" s="268"/>
      <c r="J400" s="275"/>
      <c r="K400" s="268"/>
      <c r="M400" s="269" t="s">
        <v>573</v>
      </c>
      <c r="O400" s="258"/>
    </row>
    <row r="401" spans="1:80">
      <c r="A401" s="267"/>
      <c r="B401" s="270"/>
      <c r="C401" s="335" t="s">
        <v>574</v>
      </c>
      <c r="D401" s="336"/>
      <c r="E401" s="271">
        <v>12.78</v>
      </c>
      <c r="F401" s="272"/>
      <c r="G401" s="273"/>
      <c r="H401" s="274"/>
      <c r="I401" s="268"/>
      <c r="J401" s="275"/>
      <c r="K401" s="268"/>
      <c r="M401" s="269" t="s">
        <v>574</v>
      </c>
      <c r="O401" s="258"/>
    </row>
    <row r="402" spans="1:80">
      <c r="A402" s="267"/>
      <c r="B402" s="270"/>
      <c r="C402" s="335" t="s">
        <v>575</v>
      </c>
      <c r="D402" s="336"/>
      <c r="E402" s="271">
        <v>11.385</v>
      </c>
      <c r="F402" s="272"/>
      <c r="G402" s="273"/>
      <c r="H402" s="274"/>
      <c r="I402" s="268"/>
      <c r="J402" s="275"/>
      <c r="K402" s="268"/>
      <c r="M402" s="269" t="s">
        <v>575</v>
      </c>
      <c r="O402" s="258"/>
    </row>
    <row r="403" spans="1:80">
      <c r="A403" s="267"/>
      <c r="B403" s="270"/>
      <c r="C403" s="335" t="s">
        <v>576</v>
      </c>
      <c r="D403" s="336"/>
      <c r="E403" s="271">
        <v>1.125</v>
      </c>
      <c r="F403" s="272"/>
      <c r="G403" s="273"/>
      <c r="H403" s="274"/>
      <c r="I403" s="268"/>
      <c r="J403" s="275"/>
      <c r="K403" s="268"/>
      <c r="M403" s="269" t="s">
        <v>576</v>
      </c>
      <c r="O403" s="258"/>
    </row>
    <row r="404" spans="1:80">
      <c r="A404" s="259">
        <v>83</v>
      </c>
      <c r="B404" s="260" t="s">
        <v>577</v>
      </c>
      <c r="C404" s="261" t="s">
        <v>578</v>
      </c>
      <c r="D404" s="262" t="s">
        <v>157</v>
      </c>
      <c r="E404" s="263">
        <v>4.5549999999999997</v>
      </c>
      <c r="F404" s="263"/>
      <c r="G404" s="264">
        <f>E404*F404</f>
        <v>0</v>
      </c>
      <c r="H404" s="265">
        <v>0</v>
      </c>
      <c r="I404" s="266">
        <f>E404*H404</f>
        <v>0</v>
      </c>
      <c r="J404" s="265">
        <v>0</v>
      </c>
      <c r="K404" s="266">
        <f>E404*J404</f>
        <v>0</v>
      </c>
      <c r="O404" s="258">
        <v>2</v>
      </c>
      <c r="AA404" s="233">
        <v>1</v>
      </c>
      <c r="AB404" s="233">
        <v>1</v>
      </c>
      <c r="AC404" s="233">
        <v>1</v>
      </c>
      <c r="AZ404" s="233">
        <v>1</v>
      </c>
      <c r="BA404" s="233">
        <f>IF(AZ404=1,G404,0)</f>
        <v>0</v>
      </c>
      <c r="BB404" s="233">
        <f>IF(AZ404=2,G404,0)</f>
        <v>0</v>
      </c>
      <c r="BC404" s="233">
        <f>IF(AZ404=3,G404,0)</f>
        <v>0</v>
      </c>
      <c r="BD404" s="233">
        <f>IF(AZ404=4,G404,0)</f>
        <v>0</v>
      </c>
      <c r="BE404" s="233">
        <f>IF(AZ404=5,G404,0)</f>
        <v>0</v>
      </c>
      <c r="CA404" s="258">
        <v>1</v>
      </c>
      <c r="CB404" s="258">
        <v>1</v>
      </c>
    </row>
    <row r="405" spans="1:80">
      <c r="A405" s="267"/>
      <c r="B405" s="270"/>
      <c r="C405" s="335" t="s">
        <v>579</v>
      </c>
      <c r="D405" s="336"/>
      <c r="E405" s="271">
        <v>0</v>
      </c>
      <c r="F405" s="272"/>
      <c r="G405" s="273"/>
      <c r="H405" s="274"/>
      <c r="I405" s="268"/>
      <c r="J405" s="275"/>
      <c r="K405" s="268"/>
      <c r="M405" s="269" t="s">
        <v>579</v>
      </c>
      <c r="O405" s="258"/>
    </row>
    <row r="406" spans="1:80">
      <c r="A406" s="267"/>
      <c r="B406" s="270"/>
      <c r="C406" s="335" t="s">
        <v>580</v>
      </c>
      <c r="D406" s="336"/>
      <c r="E406" s="271">
        <v>4.5549999999999997</v>
      </c>
      <c r="F406" s="272"/>
      <c r="G406" s="273"/>
      <c r="H406" s="274"/>
      <c r="I406" s="268"/>
      <c r="J406" s="275"/>
      <c r="K406" s="268"/>
      <c r="M406" s="269" t="s">
        <v>580</v>
      </c>
      <c r="O406" s="258"/>
    </row>
    <row r="407" spans="1:80">
      <c r="A407" s="259">
        <v>84</v>
      </c>
      <c r="B407" s="260" t="s">
        <v>581</v>
      </c>
      <c r="C407" s="261" t="s">
        <v>582</v>
      </c>
      <c r="D407" s="262" t="s">
        <v>157</v>
      </c>
      <c r="E407" s="263">
        <v>4.5549999999999997</v>
      </c>
      <c r="F407" s="263"/>
      <c r="G407" s="264">
        <f>E407*F407</f>
        <v>0</v>
      </c>
      <c r="H407" s="265">
        <v>0.04</v>
      </c>
      <c r="I407" s="266">
        <f>E407*H407</f>
        <v>0.1822</v>
      </c>
      <c r="J407" s="265">
        <v>0</v>
      </c>
      <c r="K407" s="266">
        <f>E407*J407</f>
        <v>0</v>
      </c>
      <c r="O407" s="258">
        <v>2</v>
      </c>
      <c r="AA407" s="233">
        <v>1</v>
      </c>
      <c r="AB407" s="233">
        <v>1</v>
      </c>
      <c r="AC407" s="233">
        <v>1</v>
      </c>
      <c r="AZ407" s="233">
        <v>1</v>
      </c>
      <c r="BA407" s="233">
        <f>IF(AZ407=1,G407,0)</f>
        <v>0</v>
      </c>
      <c r="BB407" s="233">
        <f>IF(AZ407=2,G407,0)</f>
        <v>0</v>
      </c>
      <c r="BC407" s="233">
        <f>IF(AZ407=3,G407,0)</f>
        <v>0</v>
      </c>
      <c r="BD407" s="233">
        <f>IF(AZ407=4,G407,0)</f>
        <v>0</v>
      </c>
      <c r="BE407" s="233">
        <f>IF(AZ407=5,G407,0)</f>
        <v>0</v>
      </c>
      <c r="CA407" s="258">
        <v>1</v>
      </c>
      <c r="CB407" s="258">
        <v>1</v>
      </c>
    </row>
    <row r="408" spans="1:80">
      <c r="A408" s="259">
        <v>85</v>
      </c>
      <c r="B408" s="260" t="s">
        <v>583</v>
      </c>
      <c r="C408" s="261" t="s">
        <v>584</v>
      </c>
      <c r="D408" s="262" t="s">
        <v>157</v>
      </c>
      <c r="E408" s="263">
        <v>8.35</v>
      </c>
      <c r="F408" s="263"/>
      <c r="G408" s="264">
        <f>E408*F408</f>
        <v>0</v>
      </c>
      <c r="H408" s="265">
        <v>0</v>
      </c>
      <c r="I408" s="266">
        <f>E408*H408</f>
        <v>0</v>
      </c>
      <c r="J408" s="265">
        <v>0</v>
      </c>
      <c r="K408" s="266">
        <f>E408*J408</f>
        <v>0</v>
      </c>
      <c r="O408" s="258">
        <v>2</v>
      </c>
      <c r="AA408" s="233">
        <v>1</v>
      </c>
      <c r="AB408" s="233">
        <v>1</v>
      </c>
      <c r="AC408" s="233">
        <v>1</v>
      </c>
      <c r="AZ408" s="233">
        <v>1</v>
      </c>
      <c r="BA408" s="233">
        <f>IF(AZ408=1,G408,0)</f>
        <v>0</v>
      </c>
      <c r="BB408" s="233">
        <f>IF(AZ408=2,G408,0)</f>
        <v>0</v>
      </c>
      <c r="BC408" s="233">
        <f>IF(AZ408=3,G408,0)</f>
        <v>0</v>
      </c>
      <c r="BD408" s="233">
        <f>IF(AZ408=4,G408,0)</f>
        <v>0</v>
      </c>
      <c r="BE408" s="233">
        <f>IF(AZ408=5,G408,0)</f>
        <v>0</v>
      </c>
      <c r="CA408" s="258">
        <v>1</v>
      </c>
      <c r="CB408" s="258">
        <v>1</v>
      </c>
    </row>
    <row r="409" spans="1:80">
      <c r="A409" s="267"/>
      <c r="B409" s="270"/>
      <c r="C409" s="335" t="s">
        <v>585</v>
      </c>
      <c r="D409" s="336"/>
      <c r="E409" s="271">
        <v>8.35</v>
      </c>
      <c r="F409" s="272"/>
      <c r="G409" s="273"/>
      <c r="H409" s="274"/>
      <c r="I409" s="268"/>
      <c r="J409" s="275"/>
      <c r="K409" s="268"/>
      <c r="M409" s="269" t="s">
        <v>585</v>
      </c>
      <c r="O409" s="258"/>
    </row>
    <row r="410" spans="1:80">
      <c r="A410" s="259">
        <v>86</v>
      </c>
      <c r="B410" s="260" t="s">
        <v>586</v>
      </c>
      <c r="C410" s="261" t="s">
        <v>587</v>
      </c>
      <c r="D410" s="262" t="s">
        <v>181</v>
      </c>
      <c r="E410" s="263">
        <v>0.66279999999999994</v>
      </c>
      <c r="F410" s="263"/>
      <c r="G410" s="264">
        <f>E410*F410</f>
        <v>0</v>
      </c>
      <c r="H410" s="265">
        <v>1.0662499999999999</v>
      </c>
      <c r="I410" s="266">
        <f>E410*H410</f>
        <v>0.70671049999999991</v>
      </c>
      <c r="J410" s="265">
        <v>0</v>
      </c>
      <c r="K410" s="266">
        <f>E410*J410</f>
        <v>0</v>
      </c>
      <c r="O410" s="258">
        <v>2</v>
      </c>
      <c r="AA410" s="233">
        <v>1</v>
      </c>
      <c r="AB410" s="233">
        <v>1</v>
      </c>
      <c r="AC410" s="233">
        <v>1</v>
      </c>
      <c r="AZ410" s="233">
        <v>1</v>
      </c>
      <c r="BA410" s="233">
        <f>IF(AZ410=1,G410,0)</f>
        <v>0</v>
      </c>
      <c r="BB410" s="233">
        <f>IF(AZ410=2,G410,0)</f>
        <v>0</v>
      </c>
      <c r="BC410" s="233">
        <f>IF(AZ410=3,G410,0)</f>
        <v>0</v>
      </c>
      <c r="BD410" s="233">
        <f>IF(AZ410=4,G410,0)</f>
        <v>0</v>
      </c>
      <c r="BE410" s="233">
        <f>IF(AZ410=5,G410,0)</f>
        <v>0</v>
      </c>
      <c r="CA410" s="258">
        <v>1</v>
      </c>
      <c r="CB410" s="258">
        <v>1</v>
      </c>
    </row>
    <row r="411" spans="1:80">
      <c r="A411" s="267"/>
      <c r="B411" s="270"/>
      <c r="C411" s="335" t="s">
        <v>588</v>
      </c>
      <c r="D411" s="336"/>
      <c r="E411" s="271">
        <v>0</v>
      </c>
      <c r="F411" s="272"/>
      <c r="G411" s="273"/>
      <c r="H411" s="274"/>
      <c r="I411" s="268"/>
      <c r="J411" s="275"/>
      <c r="K411" s="268"/>
      <c r="M411" s="269" t="s">
        <v>588</v>
      </c>
      <c r="O411" s="258"/>
    </row>
    <row r="412" spans="1:80">
      <c r="A412" s="267"/>
      <c r="B412" s="270"/>
      <c r="C412" s="335" t="s">
        <v>589</v>
      </c>
      <c r="D412" s="336"/>
      <c r="E412" s="271">
        <v>0.2863</v>
      </c>
      <c r="F412" s="272"/>
      <c r="G412" s="273"/>
      <c r="H412" s="274"/>
      <c r="I412" s="268"/>
      <c r="J412" s="275"/>
      <c r="K412" s="268"/>
      <c r="M412" s="269" t="s">
        <v>589</v>
      </c>
      <c r="O412" s="258"/>
    </row>
    <row r="413" spans="1:80">
      <c r="A413" s="267"/>
      <c r="B413" s="270"/>
      <c r="C413" s="335" t="s">
        <v>590</v>
      </c>
      <c r="D413" s="336"/>
      <c r="E413" s="271">
        <v>0.255</v>
      </c>
      <c r="F413" s="272"/>
      <c r="G413" s="273"/>
      <c r="H413" s="274"/>
      <c r="I413" s="268"/>
      <c r="J413" s="275"/>
      <c r="K413" s="268"/>
      <c r="M413" s="269" t="s">
        <v>590</v>
      </c>
      <c r="O413" s="258"/>
    </row>
    <row r="414" spans="1:80">
      <c r="A414" s="267"/>
      <c r="B414" s="270"/>
      <c r="C414" s="335" t="s">
        <v>591</v>
      </c>
      <c r="D414" s="336"/>
      <c r="E414" s="271">
        <v>2.52E-2</v>
      </c>
      <c r="F414" s="272"/>
      <c r="G414" s="273"/>
      <c r="H414" s="274"/>
      <c r="I414" s="268"/>
      <c r="J414" s="275"/>
      <c r="K414" s="268"/>
      <c r="M414" s="269" t="s">
        <v>591</v>
      </c>
      <c r="O414" s="258"/>
    </row>
    <row r="415" spans="1:80">
      <c r="A415" s="267"/>
      <c r="B415" s="270"/>
      <c r="C415" s="335" t="s">
        <v>592</v>
      </c>
      <c r="D415" s="336"/>
      <c r="E415" s="271">
        <v>9.6299999999999997E-2</v>
      </c>
      <c r="F415" s="272"/>
      <c r="G415" s="273"/>
      <c r="H415" s="274"/>
      <c r="I415" s="268"/>
      <c r="J415" s="275"/>
      <c r="K415" s="268"/>
      <c r="M415" s="269" t="s">
        <v>592</v>
      </c>
      <c r="O415" s="258"/>
    </row>
    <row r="416" spans="1:80">
      <c r="A416" s="259">
        <v>87</v>
      </c>
      <c r="B416" s="260" t="s">
        <v>593</v>
      </c>
      <c r="C416" s="261" t="s">
        <v>594</v>
      </c>
      <c r="D416" s="262" t="s">
        <v>172</v>
      </c>
      <c r="E416" s="263">
        <v>15.285</v>
      </c>
      <c r="F416" s="263"/>
      <c r="G416" s="264">
        <f>E416*F416</f>
        <v>0</v>
      </c>
      <c r="H416" s="265">
        <v>9.8680000000000004E-2</v>
      </c>
      <c r="I416" s="266">
        <f>E416*H416</f>
        <v>1.5083238000000001</v>
      </c>
      <c r="J416" s="265">
        <v>0</v>
      </c>
      <c r="K416" s="266">
        <f>E416*J416</f>
        <v>0</v>
      </c>
      <c r="O416" s="258">
        <v>2</v>
      </c>
      <c r="AA416" s="233">
        <v>1</v>
      </c>
      <c r="AB416" s="233">
        <v>1</v>
      </c>
      <c r="AC416" s="233">
        <v>1</v>
      </c>
      <c r="AZ416" s="233">
        <v>1</v>
      </c>
      <c r="BA416" s="233">
        <f>IF(AZ416=1,G416,0)</f>
        <v>0</v>
      </c>
      <c r="BB416" s="233">
        <f>IF(AZ416=2,G416,0)</f>
        <v>0</v>
      </c>
      <c r="BC416" s="233">
        <f>IF(AZ416=3,G416,0)</f>
        <v>0</v>
      </c>
      <c r="BD416" s="233">
        <f>IF(AZ416=4,G416,0)</f>
        <v>0</v>
      </c>
      <c r="BE416" s="233">
        <f>IF(AZ416=5,G416,0)</f>
        <v>0</v>
      </c>
      <c r="CA416" s="258">
        <v>1</v>
      </c>
      <c r="CB416" s="258">
        <v>1</v>
      </c>
    </row>
    <row r="417" spans="1:80">
      <c r="A417" s="267"/>
      <c r="B417" s="270"/>
      <c r="C417" s="335" t="s">
        <v>595</v>
      </c>
      <c r="D417" s="336"/>
      <c r="E417" s="271">
        <v>0</v>
      </c>
      <c r="F417" s="272"/>
      <c r="G417" s="273"/>
      <c r="H417" s="274"/>
      <c r="I417" s="268"/>
      <c r="J417" s="275"/>
      <c r="K417" s="268"/>
      <c r="M417" s="269" t="s">
        <v>595</v>
      </c>
      <c r="O417" s="258"/>
    </row>
    <row r="418" spans="1:80">
      <c r="A418" s="267"/>
      <c r="B418" s="270"/>
      <c r="C418" s="335" t="s">
        <v>596</v>
      </c>
      <c r="D418" s="336"/>
      <c r="E418" s="271">
        <v>1.8</v>
      </c>
      <c r="F418" s="272"/>
      <c r="G418" s="273"/>
      <c r="H418" s="274"/>
      <c r="I418" s="268"/>
      <c r="J418" s="275"/>
      <c r="K418" s="268"/>
      <c r="M418" s="269" t="s">
        <v>596</v>
      </c>
      <c r="O418" s="258"/>
    </row>
    <row r="419" spans="1:80">
      <c r="A419" s="267"/>
      <c r="B419" s="270"/>
      <c r="C419" s="335" t="s">
        <v>597</v>
      </c>
      <c r="D419" s="336"/>
      <c r="E419" s="271">
        <v>1.62</v>
      </c>
      <c r="F419" s="272"/>
      <c r="G419" s="273"/>
      <c r="H419" s="274"/>
      <c r="I419" s="268"/>
      <c r="J419" s="275"/>
      <c r="K419" s="268"/>
      <c r="M419" s="269" t="s">
        <v>597</v>
      </c>
      <c r="O419" s="258"/>
    </row>
    <row r="420" spans="1:80">
      <c r="A420" s="267"/>
      <c r="B420" s="270"/>
      <c r="C420" s="335" t="s">
        <v>598</v>
      </c>
      <c r="D420" s="336"/>
      <c r="E420" s="271">
        <v>0.27</v>
      </c>
      <c r="F420" s="272"/>
      <c r="G420" s="273"/>
      <c r="H420" s="274"/>
      <c r="I420" s="268"/>
      <c r="J420" s="275"/>
      <c r="K420" s="268"/>
      <c r="M420" s="269" t="s">
        <v>598</v>
      </c>
      <c r="O420" s="258"/>
    </row>
    <row r="421" spans="1:80">
      <c r="A421" s="267"/>
      <c r="B421" s="270"/>
      <c r="C421" s="335" t="s">
        <v>599</v>
      </c>
      <c r="D421" s="336"/>
      <c r="E421" s="271">
        <v>0.36</v>
      </c>
      <c r="F421" s="272"/>
      <c r="G421" s="273"/>
      <c r="H421" s="274"/>
      <c r="I421" s="268"/>
      <c r="J421" s="275"/>
      <c r="K421" s="268"/>
      <c r="M421" s="269" t="s">
        <v>599</v>
      </c>
      <c r="O421" s="258"/>
    </row>
    <row r="422" spans="1:80">
      <c r="A422" s="267"/>
      <c r="B422" s="270"/>
      <c r="C422" s="335" t="s">
        <v>600</v>
      </c>
      <c r="D422" s="336"/>
      <c r="E422" s="271">
        <v>0.3</v>
      </c>
      <c r="F422" s="272"/>
      <c r="G422" s="273"/>
      <c r="H422" s="274"/>
      <c r="I422" s="268"/>
      <c r="J422" s="275"/>
      <c r="K422" s="268"/>
      <c r="M422" s="269" t="s">
        <v>600</v>
      </c>
      <c r="O422" s="258"/>
    </row>
    <row r="423" spans="1:80">
      <c r="A423" s="267"/>
      <c r="B423" s="270"/>
      <c r="C423" s="335" t="s">
        <v>601</v>
      </c>
      <c r="D423" s="336"/>
      <c r="E423" s="271">
        <v>7.02</v>
      </c>
      <c r="F423" s="272"/>
      <c r="G423" s="273"/>
      <c r="H423" s="274"/>
      <c r="I423" s="268"/>
      <c r="J423" s="275"/>
      <c r="K423" s="268"/>
      <c r="M423" s="269" t="s">
        <v>601</v>
      </c>
      <c r="O423" s="258"/>
    </row>
    <row r="424" spans="1:80">
      <c r="A424" s="267"/>
      <c r="B424" s="270"/>
      <c r="C424" s="335" t="s">
        <v>602</v>
      </c>
      <c r="D424" s="336"/>
      <c r="E424" s="271">
        <v>0.54</v>
      </c>
      <c r="F424" s="272"/>
      <c r="G424" s="273"/>
      <c r="H424" s="274"/>
      <c r="I424" s="268"/>
      <c r="J424" s="275"/>
      <c r="K424" s="268"/>
      <c r="M424" s="269" t="s">
        <v>602</v>
      </c>
      <c r="O424" s="258"/>
    </row>
    <row r="425" spans="1:80">
      <c r="A425" s="267"/>
      <c r="B425" s="270"/>
      <c r="C425" s="335" t="s">
        <v>603</v>
      </c>
      <c r="D425" s="336"/>
      <c r="E425" s="271">
        <v>0.27</v>
      </c>
      <c r="F425" s="272"/>
      <c r="G425" s="273"/>
      <c r="H425" s="274"/>
      <c r="I425" s="268"/>
      <c r="J425" s="275"/>
      <c r="K425" s="268"/>
      <c r="M425" s="269" t="s">
        <v>603</v>
      </c>
      <c r="O425" s="258"/>
    </row>
    <row r="426" spans="1:80">
      <c r="A426" s="267"/>
      <c r="B426" s="270"/>
      <c r="C426" s="335"/>
      <c r="D426" s="336"/>
      <c r="E426" s="271">
        <v>0</v>
      </c>
      <c r="F426" s="272"/>
      <c r="G426" s="273"/>
      <c r="H426" s="274"/>
      <c r="I426" s="268"/>
      <c r="J426" s="275"/>
      <c r="K426" s="268"/>
      <c r="M426" s="269">
        <v>0</v>
      </c>
      <c r="O426" s="258"/>
    </row>
    <row r="427" spans="1:80">
      <c r="A427" s="267"/>
      <c r="B427" s="270"/>
      <c r="C427" s="335" t="s">
        <v>604</v>
      </c>
      <c r="D427" s="336"/>
      <c r="E427" s="271">
        <v>1.35</v>
      </c>
      <c r="F427" s="272"/>
      <c r="G427" s="273"/>
      <c r="H427" s="274"/>
      <c r="I427" s="268"/>
      <c r="J427" s="275"/>
      <c r="K427" s="268"/>
      <c r="M427" s="269" t="s">
        <v>604</v>
      </c>
      <c r="O427" s="258"/>
    </row>
    <row r="428" spans="1:80">
      <c r="A428" s="267"/>
      <c r="B428" s="270"/>
      <c r="C428" s="335" t="s">
        <v>605</v>
      </c>
      <c r="D428" s="336"/>
      <c r="E428" s="271">
        <v>0.27</v>
      </c>
      <c r="F428" s="272"/>
      <c r="G428" s="273"/>
      <c r="H428" s="274"/>
      <c r="I428" s="268"/>
      <c r="J428" s="275"/>
      <c r="K428" s="268"/>
      <c r="M428" s="269" t="s">
        <v>605</v>
      </c>
      <c r="O428" s="258"/>
    </row>
    <row r="429" spans="1:80">
      <c r="A429" s="267"/>
      <c r="B429" s="270"/>
      <c r="C429" s="335" t="s">
        <v>606</v>
      </c>
      <c r="D429" s="336"/>
      <c r="E429" s="271">
        <v>0.85499999999999998</v>
      </c>
      <c r="F429" s="272"/>
      <c r="G429" s="273"/>
      <c r="H429" s="274"/>
      <c r="I429" s="268"/>
      <c r="J429" s="275"/>
      <c r="K429" s="268"/>
      <c r="M429" s="269" t="s">
        <v>606</v>
      </c>
      <c r="O429" s="258"/>
    </row>
    <row r="430" spans="1:80">
      <c r="A430" s="267"/>
      <c r="B430" s="270"/>
      <c r="C430" s="335" t="s">
        <v>607</v>
      </c>
      <c r="D430" s="336"/>
      <c r="E430" s="271">
        <v>0.63</v>
      </c>
      <c r="F430" s="272"/>
      <c r="G430" s="273"/>
      <c r="H430" s="274"/>
      <c r="I430" s="268"/>
      <c r="J430" s="275"/>
      <c r="K430" s="268"/>
      <c r="M430" s="269" t="s">
        <v>607</v>
      </c>
      <c r="O430" s="258"/>
    </row>
    <row r="431" spans="1:80">
      <c r="A431" s="259">
        <v>88</v>
      </c>
      <c r="B431" s="260" t="s">
        <v>608</v>
      </c>
      <c r="C431" s="261" t="s">
        <v>609</v>
      </c>
      <c r="D431" s="262" t="s">
        <v>172</v>
      </c>
      <c r="E431" s="263">
        <v>27.48</v>
      </c>
      <c r="F431" s="263"/>
      <c r="G431" s="264">
        <f>E431*F431</f>
        <v>0</v>
      </c>
      <c r="H431" s="265">
        <v>0.16</v>
      </c>
      <c r="I431" s="266">
        <f>E431*H431</f>
        <v>4.3967999999999998</v>
      </c>
      <c r="J431" s="265">
        <v>0</v>
      </c>
      <c r="K431" s="266">
        <f>E431*J431</f>
        <v>0</v>
      </c>
      <c r="O431" s="258">
        <v>2</v>
      </c>
      <c r="AA431" s="233">
        <v>1</v>
      </c>
      <c r="AB431" s="233">
        <v>1</v>
      </c>
      <c r="AC431" s="233">
        <v>1</v>
      </c>
      <c r="AZ431" s="233">
        <v>1</v>
      </c>
      <c r="BA431" s="233">
        <f>IF(AZ431=1,G431,0)</f>
        <v>0</v>
      </c>
      <c r="BB431" s="233">
        <f>IF(AZ431=2,G431,0)</f>
        <v>0</v>
      </c>
      <c r="BC431" s="233">
        <f>IF(AZ431=3,G431,0)</f>
        <v>0</v>
      </c>
      <c r="BD431" s="233">
        <f>IF(AZ431=4,G431,0)</f>
        <v>0</v>
      </c>
      <c r="BE431" s="233">
        <f>IF(AZ431=5,G431,0)</f>
        <v>0</v>
      </c>
      <c r="CA431" s="258">
        <v>1</v>
      </c>
      <c r="CB431" s="258">
        <v>1</v>
      </c>
    </row>
    <row r="432" spans="1:80">
      <c r="A432" s="267"/>
      <c r="B432" s="270"/>
      <c r="C432" s="335" t="s">
        <v>610</v>
      </c>
      <c r="D432" s="336"/>
      <c r="E432" s="271">
        <v>27.48</v>
      </c>
      <c r="F432" s="272"/>
      <c r="G432" s="273"/>
      <c r="H432" s="274"/>
      <c r="I432" s="268"/>
      <c r="J432" s="275"/>
      <c r="K432" s="268"/>
      <c r="M432" s="269" t="s">
        <v>610</v>
      </c>
      <c r="O432" s="258"/>
    </row>
    <row r="433" spans="1:80">
      <c r="A433" s="259">
        <v>89</v>
      </c>
      <c r="B433" s="260" t="s">
        <v>611</v>
      </c>
      <c r="C433" s="261" t="s">
        <v>612</v>
      </c>
      <c r="D433" s="262" t="s">
        <v>172</v>
      </c>
      <c r="E433" s="263">
        <v>31.152000000000001</v>
      </c>
      <c r="F433" s="263"/>
      <c r="G433" s="264">
        <f>E433*F433</f>
        <v>0</v>
      </c>
      <c r="H433" s="265">
        <v>0</v>
      </c>
      <c r="I433" s="266">
        <f>E433*H433</f>
        <v>0</v>
      </c>
      <c r="J433" s="265">
        <v>0</v>
      </c>
      <c r="K433" s="266">
        <f>E433*J433</f>
        <v>0</v>
      </c>
      <c r="O433" s="258">
        <v>2</v>
      </c>
      <c r="AA433" s="233">
        <v>1</v>
      </c>
      <c r="AB433" s="233">
        <v>1</v>
      </c>
      <c r="AC433" s="233">
        <v>1</v>
      </c>
      <c r="AZ433" s="233">
        <v>1</v>
      </c>
      <c r="BA433" s="233">
        <f>IF(AZ433=1,G433,0)</f>
        <v>0</v>
      </c>
      <c r="BB433" s="233">
        <f>IF(AZ433=2,G433,0)</f>
        <v>0</v>
      </c>
      <c r="BC433" s="233">
        <f>IF(AZ433=3,G433,0)</f>
        <v>0</v>
      </c>
      <c r="BD433" s="233">
        <f>IF(AZ433=4,G433,0)</f>
        <v>0</v>
      </c>
      <c r="BE433" s="233">
        <f>IF(AZ433=5,G433,0)</f>
        <v>0</v>
      </c>
      <c r="CA433" s="258">
        <v>1</v>
      </c>
      <c r="CB433" s="258">
        <v>1</v>
      </c>
    </row>
    <row r="434" spans="1:80">
      <c r="A434" s="267"/>
      <c r="B434" s="270"/>
      <c r="C434" s="335" t="s">
        <v>613</v>
      </c>
      <c r="D434" s="336"/>
      <c r="E434" s="271">
        <v>27.48</v>
      </c>
      <c r="F434" s="272"/>
      <c r="G434" s="273"/>
      <c r="H434" s="274"/>
      <c r="I434" s="268"/>
      <c r="J434" s="275"/>
      <c r="K434" s="268"/>
      <c r="M434" s="269" t="s">
        <v>613</v>
      </c>
      <c r="O434" s="258"/>
    </row>
    <row r="435" spans="1:80">
      <c r="A435" s="267"/>
      <c r="B435" s="270"/>
      <c r="C435" s="335" t="s">
        <v>614</v>
      </c>
      <c r="D435" s="336"/>
      <c r="E435" s="271">
        <v>3.6720000000000002</v>
      </c>
      <c r="F435" s="272"/>
      <c r="G435" s="273"/>
      <c r="H435" s="274"/>
      <c r="I435" s="268"/>
      <c r="J435" s="275"/>
      <c r="K435" s="268"/>
      <c r="M435" s="269" t="s">
        <v>614</v>
      </c>
      <c r="O435" s="258"/>
    </row>
    <row r="436" spans="1:80">
      <c r="A436" s="259">
        <v>90</v>
      </c>
      <c r="B436" s="260" t="s">
        <v>615</v>
      </c>
      <c r="C436" s="261" t="s">
        <v>616</v>
      </c>
      <c r="D436" s="262" t="s">
        <v>201</v>
      </c>
      <c r="E436" s="263">
        <v>19</v>
      </c>
      <c r="F436" s="263"/>
      <c r="G436" s="264">
        <f>E436*F436</f>
        <v>0</v>
      </c>
      <c r="H436" s="265">
        <v>0</v>
      </c>
      <c r="I436" s="266">
        <f>E436*H436</f>
        <v>0</v>
      </c>
      <c r="J436" s="265"/>
      <c r="K436" s="266">
        <f>E436*J436</f>
        <v>0</v>
      </c>
      <c r="O436" s="258">
        <v>2</v>
      </c>
      <c r="AA436" s="233">
        <v>12</v>
      </c>
      <c r="AB436" s="233">
        <v>0</v>
      </c>
      <c r="AC436" s="233">
        <v>307</v>
      </c>
      <c r="AZ436" s="233">
        <v>1</v>
      </c>
      <c r="BA436" s="233">
        <f>IF(AZ436=1,G436,0)</f>
        <v>0</v>
      </c>
      <c r="BB436" s="233">
        <f>IF(AZ436=2,G436,0)</f>
        <v>0</v>
      </c>
      <c r="BC436" s="233">
        <f>IF(AZ436=3,G436,0)</f>
        <v>0</v>
      </c>
      <c r="BD436" s="233">
        <f>IF(AZ436=4,G436,0)</f>
        <v>0</v>
      </c>
      <c r="BE436" s="233">
        <f>IF(AZ436=5,G436,0)</f>
        <v>0</v>
      </c>
      <c r="CA436" s="258">
        <v>12</v>
      </c>
      <c r="CB436" s="258">
        <v>0</v>
      </c>
    </row>
    <row r="437" spans="1:80">
      <c r="A437" s="276"/>
      <c r="B437" s="277" t="s">
        <v>103</v>
      </c>
      <c r="C437" s="278" t="s">
        <v>565</v>
      </c>
      <c r="D437" s="279"/>
      <c r="E437" s="280"/>
      <c r="F437" s="281"/>
      <c r="G437" s="282">
        <f>SUM(G394:G436)</f>
        <v>0</v>
      </c>
      <c r="H437" s="283"/>
      <c r="I437" s="284">
        <f>SUM(I394:I436)</f>
        <v>91.735034299999981</v>
      </c>
      <c r="J437" s="283"/>
      <c r="K437" s="284">
        <f>SUM(K394:K436)</f>
        <v>0</v>
      </c>
      <c r="O437" s="258">
        <v>4</v>
      </c>
      <c r="BA437" s="285">
        <f>SUM(BA394:BA436)</f>
        <v>0</v>
      </c>
      <c r="BB437" s="285">
        <f>SUM(BB394:BB436)</f>
        <v>0</v>
      </c>
      <c r="BC437" s="285">
        <f>SUM(BC394:BC436)</f>
        <v>0</v>
      </c>
      <c r="BD437" s="285">
        <f>SUM(BD394:BD436)</f>
        <v>0</v>
      </c>
      <c r="BE437" s="285">
        <f>SUM(BE394:BE436)</f>
        <v>0</v>
      </c>
    </row>
    <row r="438" spans="1:80">
      <c r="A438" s="248" t="s">
        <v>100</v>
      </c>
      <c r="B438" s="249" t="s">
        <v>617</v>
      </c>
      <c r="C438" s="250" t="s">
        <v>618</v>
      </c>
      <c r="D438" s="251"/>
      <c r="E438" s="252"/>
      <c r="F438" s="252"/>
      <c r="G438" s="253"/>
      <c r="H438" s="254"/>
      <c r="I438" s="255"/>
      <c r="J438" s="256"/>
      <c r="K438" s="257"/>
      <c r="O438" s="258">
        <v>1</v>
      </c>
    </row>
    <row r="439" spans="1:80" ht="20.399999999999999">
      <c r="A439" s="259">
        <v>91</v>
      </c>
      <c r="B439" s="260" t="s">
        <v>620</v>
      </c>
      <c r="C439" s="261" t="s">
        <v>621</v>
      </c>
      <c r="D439" s="262" t="s">
        <v>229</v>
      </c>
      <c r="E439" s="263">
        <v>2</v>
      </c>
      <c r="F439" s="263"/>
      <c r="G439" s="264">
        <f>E439*F439</f>
        <v>0</v>
      </c>
      <c r="H439" s="265">
        <v>6.5689999999999998E-2</v>
      </c>
      <c r="I439" s="266">
        <f>E439*H439</f>
        <v>0.13138</v>
      </c>
      <c r="J439" s="265">
        <v>0</v>
      </c>
      <c r="K439" s="266">
        <f>E439*J439</f>
        <v>0</v>
      </c>
      <c r="O439" s="258">
        <v>2</v>
      </c>
      <c r="AA439" s="233">
        <v>1</v>
      </c>
      <c r="AB439" s="233">
        <v>1</v>
      </c>
      <c r="AC439" s="233">
        <v>1</v>
      </c>
      <c r="AZ439" s="233">
        <v>1</v>
      </c>
      <c r="BA439" s="233">
        <f>IF(AZ439=1,G439,0)</f>
        <v>0</v>
      </c>
      <c r="BB439" s="233">
        <f>IF(AZ439=2,G439,0)</f>
        <v>0</v>
      </c>
      <c r="BC439" s="233">
        <f>IF(AZ439=3,G439,0)</f>
        <v>0</v>
      </c>
      <c r="BD439" s="233">
        <f>IF(AZ439=4,G439,0)</f>
        <v>0</v>
      </c>
      <c r="BE439" s="233">
        <f>IF(AZ439=5,G439,0)</f>
        <v>0</v>
      </c>
      <c r="CA439" s="258">
        <v>1</v>
      </c>
      <c r="CB439" s="258">
        <v>1</v>
      </c>
    </row>
    <row r="440" spans="1:80" ht="20.399999999999999">
      <c r="A440" s="259">
        <v>92</v>
      </c>
      <c r="B440" s="260" t="s">
        <v>620</v>
      </c>
      <c r="C440" s="261" t="s">
        <v>622</v>
      </c>
      <c r="D440" s="262" t="s">
        <v>229</v>
      </c>
      <c r="E440" s="263">
        <v>7</v>
      </c>
      <c r="F440" s="263"/>
      <c r="G440" s="264">
        <f>E440*F440</f>
        <v>0</v>
      </c>
      <c r="H440" s="265">
        <v>6.5970000000000001E-2</v>
      </c>
      <c r="I440" s="266">
        <f>E440*H440</f>
        <v>0.46179000000000003</v>
      </c>
      <c r="J440" s="265">
        <v>0</v>
      </c>
      <c r="K440" s="266">
        <f>E440*J440</f>
        <v>0</v>
      </c>
      <c r="O440" s="258">
        <v>2</v>
      </c>
      <c r="AA440" s="233">
        <v>1</v>
      </c>
      <c r="AB440" s="233">
        <v>1</v>
      </c>
      <c r="AC440" s="233">
        <v>1</v>
      </c>
      <c r="AZ440" s="233">
        <v>1</v>
      </c>
      <c r="BA440" s="233">
        <f>IF(AZ440=1,G440,0)</f>
        <v>0</v>
      </c>
      <c r="BB440" s="233">
        <f>IF(AZ440=2,G440,0)</f>
        <v>0</v>
      </c>
      <c r="BC440" s="233">
        <f>IF(AZ440=3,G440,0)</f>
        <v>0</v>
      </c>
      <c r="BD440" s="233">
        <f>IF(AZ440=4,G440,0)</f>
        <v>0</v>
      </c>
      <c r="BE440" s="233">
        <f>IF(AZ440=5,G440,0)</f>
        <v>0</v>
      </c>
      <c r="CA440" s="258">
        <v>1</v>
      </c>
      <c r="CB440" s="258">
        <v>1</v>
      </c>
    </row>
    <row r="441" spans="1:80" ht="20.399999999999999">
      <c r="A441" s="259">
        <v>93</v>
      </c>
      <c r="B441" s="260" t="s">
        <v>620</v>
      </c>
      <c r="C441" s="261" t="s">
        <v>623</v>
      </c>
      <c r="D441" s="262" t="s">
        <v>229</v>
      </c>
      <c r="E441" s="263">
        <v>4</v>
      </c>
      <c r="F441" s="263"/>
      <c r="G441" s="264">
        <f>E441*F441</f>
        <v>0</v>
      </c>
      <c r="H441" s="265">
        <v>6.6250000000000003E-2</v>
      </c>
      <c r="I441" s="266">
        <f>E441*H441</f>
        <v>0.26500000000000001</v>
      </c>
      <c r="J441" s="265">
        <v>0</v>
      </c>
      <c r="K441" s="266">
        <f>E441*J441</f>
        <v>0</v>
      </c>
      <c r="O441" s="258">
        <v>2</v>
      </c>
      <c r="AA441" s="233">
        <v>1</v>
      </c>
      <c r="AB441" s="233">
        <v>1</v>
      </c>
      <c r="AC441" s="233">
        <v>1</v>
      </c>
      <c r="AZ441" s="233">
        <v>1</v>
      </c>
      <c r="BA441" s="233">
        <f>IF(AZ441=1,G441,0)</f>
        <v>0</v>
      </c>
      <c r="BB441" s="233">
        <f>IF(AZ441=2,G441,0)</f>
        <v>0</v>
      </c>
      <c r="BC441" s="233">
        <f>IF(AZ441=3,G441,0)</f>
        <v>0</v>
      </c>
      <c r="BD441" s="233">
        <f>IF(AZ441=4,G441,0)</f>
        <v>0</v>
      </c>
      <c r="BE441" s="233">
        <f>IF(AZ441=5,G441,0)</f>
        <v>0</v>
      </c>
      <c r="CA441" s="258">
        <v>1</v>
      </c>
      <c r="CB441" s="258">
        <v>1</v>
      </c>
    </row>
    <row r="442" spans="1:80">
      <c r="A442" s="259">
        <v>94</v>
      </c>
      <c r="B442" s="260" t="s">
        <v>624</v>
      </c>
      <c r="C442" s="261" t="s">
        <v>625</v>
      </c>
      <c r="D442" s="262" t="s">
        <v>201</v>
      </c>
      <c r="E442" s="263">
        <v>30.4</v>
      </c>
      <c r="F442" s="263"/>
      <c r="G442" s="264">
        <f>E442*F442</f>
        <v>0</v>
      </c>
      <c r="H442" s="265">
        <v>2.2200000000000002E-3</v>
      </c>
      <c r="I442" s="266">
        <f>E442*H442</f>
        <v>6.7488000000000006E-2</v>
      </c>
      <c r="J442" s="265">
        <v>0</v>
      </c>
      <c r="K442" s="266">
        <f>E442*J442</f>
        <v>0</v>
      </c>
      <c r="O442" s="258">
        <v>2</v>
      </c>
      <c r="AA442" s="233">
        <v>1</v>
      </c>
      <c r="AB442" s="233">
        <v>1</v>
      </c>
      <c r="AC442" s="233">
        <v>1</v>
      </c>
      <c r="AZ442" s="233">
        <v>1</v>
      </c>
      <c r="BA442" s="233">
        <f>IF(AZ442=1,G442,0)</f>
        <v>0</v>
      </c>
      <c r="BB442" s="233">
        <f>IF(AZ442=2,G442,0)</f>
        <v>0</v>
      </c>
      <c r="BC442" s="233">
        <f>IF(AZ442=3,G442,0)</f>
        <v>0</v>
      </c>
      <c r="BD442" s="233">
        <f>IF(AZ442=4,G442,0)</f>
        <v>0</v>
      </c>
      <c r="BE442" s="233">
        <f>IF(AZ442=5,G442,0)</f>
        <v>0</v>
      </c>
      <c r="CA442" s="258">
        <v>1</v>
      </c>
      <c r="CB442" s="258">
        <v>1</v>
      </c>
    </row>
    <row r="443" spans="1:80">
      <c r="A443" s="267"/>
      <c r="B443" s="270"/>
      <c r="C443" s="335" t="s">
        <v>626</v>
      </c>
      <c r="D443" s="336"/>
      <c r="E443" s="271">
        <v>0</v>
      </c>
      <c r="F443" s="272"/>
      <c r="G443" s="273"/>
      <c r="H443" s="274"/>
      <c r="I443" s="268"/>
      <c r="J443" s="275"/>
      <c r="K443" s="268"/>
      <c r="M443" s="269" t="s">
        <v>626</v>
      </c>
      <c r="O443" s="258"/>
    </row>
    <row r="444" spans="1:80">
      <c r="A444" s="267"/>
      <c r="B444" s="270"/>
      <c r="C444" s="335" t="s">
        <v>627</v>
      </c>
      <c r="D444" s="336"/>
      <c r="E444" s="271">
        <v>8.4</v>
      </c>
      <c r="F444" s="272"/>
      <c r="G444" s="273"/>
      <c r="H444" s="274"/>
      <c r="I444" s="268"/>
      <c r="J444" s="275"/>
      <c r="K444" s="268"/>
      <c r="M444" s="269" t="s">
        <v>627</v>
      </c>
      <c r="O444" s="258"/>
    </row>
    <row r="445" spans="1:80">
      <c r="A445" s="267"/>
      <c r="B445" s="270"/>
      <c r="C445" s="335" t="s">
        <v>628</v>
      </c>
      <c r="D445" s="336"/>
      <c r="E445" s="271">
        <v>0.9</v>
      </c>
      <c r="F445" s="272"/>
      <c r="G445" s="273"/>
      <c r="H445" s="274"/>
      <c r="I445" s="268"/>
      <c r="J445" s="275"/>
      <c r="K445" s="268"/>
      <c r="M445" s="269" t="s">
        <v>628</v>
      </c>
      <c r="O445" s="258"/>
    </row>
    <row r="446" spans="1:80">
      <c r="A446" s="267"/>
      <c r="B446" s="270"/>
      <c r="C446" s="335" t="s">
        <v>629</v>
      </c>
      <c r="D446" s="336"/>
      <c r="E446" s="271">
        <v>2.4</v>
      </c>
      <c r="F446" s="272"/>
      <c r="G446" s="273"/>
      <c r="H446" s="274"/>
      <c r="I446" s="268"/>
      <c r="J446" s="275"/>
      <c r="K446" s="268"/>
      <c r="M446" s="269" t="s">
        <v>629</v>
      </c>
      <c r="O446" s="258"/>
    </row>
    <row r="447" spans="1:80">
      <c r="A447" s="267"/>
      <c r="B447" s="270"/>
      <c r="C447" s="335" t="s">
        <v>630</v>
      </c>
      <c r="D447" s="336"/>
      <c r="E447" s="271">
        <v>1</v>
      </c>
      <c r="F447" s="272"/>
      <c r="G447" s="273"/>
      <c r="H447" s="274"/>
      <c r="I447" s="268"/>
      <c r="J447" s="275"/>
      <c r="K447" s="268"/>
      <c r="M447" s="269" t="s">
        <v>630</v>
      </c>
      <c r="O447" s="258"/>
    </row>
    <row r="448" spans="1:80">
      <c r="A448" s="267"/>
      <c r="B448" s="270"/>
      <c r="C448" s="335" t="s">
        <v>631</v>
      </c>
      <c r="D448" s="336"/>
      <c r="E448" s="271">
        <v>15.6</v>
      </c>
      <c r="F448" s="272"/>
      <c r="G448" s="273"/>
      <c r="H448" s="274"/>
      <c r="I448" s="268"/>
      <c r="J448" s="275"/>
      <c r="K448" s="268"/>
      <c r="M448" s="269" t="s">
        <v>631</v>
      </c>
      <c r="O448" s="258"/>
    </row>
    <row r="449" spans="1:80">
      <c r="A449" s="267"/>
      <c r="B449" s="270"/>
      <c r="C449" s="335" t="s">
        <v>632</v>
      </c>
      <c r="D449" s="336"/>
      <c r="E449" s="271">
        <v>1.2</v>
      </c>
      <c r="F449" s="272"/>
      <c r="G449" s="273"/>
      <c r="H449" s="274"/>
      <c r="I449" s="268"/>
      <c r="J449" s="275"/>
      <c r="K449" s="268"/>
      <c r="M449" s="269" t="s">
        <v>632</v>
      </c>
      <c r="O449" s="258"/>
    </row>
    <row r="450" spans="1:80">
      <c r="A450" s="267"/>
      <c r="B450" s="270"/>
      <c r="C450" s="335" t="s">
        <v>633</v>
      </c>
      <c r="D450" s="336"/>
      <c r="E450" s="271">
        <v>0.9</v>
      </c>
      <c r="F450" s="272"/>
      <c r="G450" s="273"/>
      <c r="H450" s="274"/>
      <c r="I450" s="268"/>
      <c r="J450" s="275"/>
      <c r="K450" s="268"/>
      <c r="M450" s="269" t="s">
        <v>633</v>
      </c>
      <c r="O450" s="258"/>
    </row>
    <row r="451" spans="1:80">
      <c r="A451" s="259">
        <v>95</v>
      </c>
      <c r="B451" s="260" t="s">
        <v>634</v>
      </c>
      <c r="C451" s="261" t="s">
        <v>635</v>
      </c>
      <c r="D451" s="262" t="s">
        <v>201</v>
      </c>
      <c r="E451" s="263">
        <v>34.587000000000003</v>
      </c>
      <c r="F451" s="263"/>
      <c r="G451" s="264">
        <f>E451*F451</f>
        <v>0</v>
      </c>
      <c r="H451" s="265">
        <v>3.64E-3</v>
      </c>
      <c r="I451" s="266">
        <f>E451*H451</f>
        <v>0.12589668000000001</v>
      </c>
      <c r="J451" s="265"/>
      <c r="K451" s="266">
        <f>E451*J451</f>
        <v>0</v>
      </c>
      <c r="O451" s="258">
        <v>2</v>
      </c>
      <c r="AA451" s="233">
        <v>3</v>
      </c>
      <c r="AB451" s="233">
        <v>1</v>
      </c>
      <c r="AC451" s="233">
        <v>60780013</v>
      </c>
      <c r="AZ451" s="233">
        <v>1</v>
      </c>
      <c r="BA451" s="233">
        <f>IF(AZ451=1,G451,0)</f>
        <v>0</v>
      </c>
      <c r="BB451" s="233">
        <f>IF(AZ451=2,G451,0)</f>
        <v>0</v>
      </c>
      <c r="BC451" s="233">
        <f>IF(AZ451=3,G451,0)</f>
        <v>0</v>
      </c>
      <c r="BD451" s="233">
        <f>IF(AZ451=4,G451,0)</f>
        <v>0</v>
      </c>
      <c r="BE451" s="233">
        <f>IF(AZ451=5,G451,0)</f>
        <v>0</v>
      </c>
      <c r="CA451" s="258">
        <v>3</v>
      </c>
      <c r="CB451" s="258">
        <v>1</v>
      </c>
    </row>
    <row r="452" spans="1:80">
      <c r="A452" s="267"/>
      <c r="B452" s="270"/>
      <c r="C452" s="335" t="s">
        <v>636</v>
      </c>
      <c r="D452" s="336"/>
      <c r="E452" s="271">
        <v>32.024999999999999</v>
      </c>
      <c r="F452" s="272"/>
      <c r="G452" s="273"/>
      <c r="H452" s="274"/>
      <c r="I452" s="268"/>
      <c r="J452" s="275"/>
      <c r="K452" s="268"/>
      <c r="M452" s="269" t="s">
        <v>636</v>
      </c>
      <c r="O452" s="258"/>
    </row>
    <row r="453" spans="1:80">
      <c r="A453" s="267"/>
      <c r="B453" s="270"/>
      <c r="C453" s="335" t="s">
        <v>637</v>
      </c>
      <c r="D453" s="336"/>
      <c r="E453" s="271">
        <v>2.5619999999999998</v>
      </c>
      <c r="F453" s="272"/>
      <c r="G453" s="273"/>
      <c r="H453" s="274"/>
      <c r="I453" s="268"/>
      <c r="J453" s="275"/>
      <c r="K453" s="268"/>
      <c r="M453" s="269" t="s">
        <v>637</v>
      </c>
      <c r="O453" s="258"/>
    </row>
    <row r="454" spans="1:80">
      <c r="A454" s="259">
        <v>96</v>
      </c>
      <c r="B454" s="260" t="s">
        <v>638</v>
      </c>
      <c r="C454" s="261" t="s">
        <v>639</v>
      </c>
      <c r="D454" s="262" t="s">
        <v>229</v>
      </c>
      <c r="E454" s="263">
        <v>54</v>
      </c>
      <c r="F454" s="263"/>
      <c r="G454" s="264">
        <f>E454*F454</f>
        <v>0</v>
      </c>
      <c r="H454" s="265">
        <v>2.0000000000000002E-5</v>
      </c>
      <c r="I454" s="266">
        <f>E454*H454</f>
        <v>1.08E-3</v>
      </c>
      <c r="J454" s="265"/>
      <c r="K454" s="266">
        <f>E454*J454</f>
        <v>0</v>
      </c>
      <c r="O454" s="258">
        <v>2</v>
      </c>
      <c r="AA454" s="233">
        <v>3</v>
      </c>
      <c r="AB454" s="233">
        <v>1</v>
      </c>
      <c r="AC454" s="233">
        <v>60780050</v>
      </c>
      <c r="AZ454" s="233">
        <v>1</v>
      </c>
      <c r="BA454" s="233">
        <f>IF(AZ454=1,G454,0)</f>
        <v>0</v>
      </c>
      <c r="BB454" s="233">
        <f>IF(AZ454=2,G454,0)</f>
        <v>0</v>
      </c>
      <c r="BC454" s="233">
        <f>IF(AZ454=3,G454,0)</f>
        <v>0</v>
      </c>
      <c r="BD454" s="233">
        <f>IF(AZ454=4,G454,0)</f>
        <v>0</v>
      </c>
      <c r="BE454" s="233">
        <f>IF(AZ454=5,G454,0)</f>
        <v>0</v>
      </c>
      <c r="CA454" s="258">
        <v>3</v>
      </c>
      <c r="CB454" s="258">
        <v>1</v>
      </c>
    </row>
    <row r="455" spans="1:80">
      <c r="A455" s="267"/>
      <c r="B455" s="270"/>
      <c r="C455" s="335" t="s">
        <v>640</v>
      </c>
      <c r="D455" s="336"/>
      <c r="E455" s="271">
        <v>54</v>
      </c>
      <c r="F455" s="272"/>
      <c r="G455" s="273"/>
      <c r="H455" s="274"/>
      <c r="I455" s="268"/>
      <c r="J455" s="275"/>
      <c r="K455" s="268"/>
      <c r="M455" s="269" t="s">
        <v>640</v>
      </c>
      <c r="O455" s="258"/>
    </row>
    <row r="456" spans="1:80">
      <c r="A456" s="276"/>
      <c r="B456" s="277" t="s">
        <v>103</v>
      </c>
      <c r="C456" s="278" t="s">
        <v>619</v>
      </c>
      <c r="D456" s="279"/>
      <c r="E456" s="280"/>
      <c r="F456" s="281"/>
      <c r="G456" s="282">
        <f>SUM(G438:G455)</f>
        <v>0</v>
      </c>
      <c r="H456" s="283"/>
      <c r="I456" s="284">
        <f>SUM(I438:I455)</f>
        <v>1.0526346799999999</v>
      </c>
      <c r="J456" s="283"/>
      <c r="K456" s="284">
        <f>SUM(K438:K455)</f>
        <v>0</v>
      </c>
      <c r="O456" s="258">
        <v>4</v>
      </c>
      <c r="BA456" s="285">
        <f>SUM(BA438:BA455)</f>
        <v>0</v>
      </c>
      <c r="BB456" s="285">
        <f>SUM(BB438:BB455)</f>
        <v>0</v>
      </c>
      <c r="BC456" s="285">
        <f>SUM(BC438:BC455)</f>
        <v>0</v>
      </c>
      <c r="BD456" s="285">
        <f>SUM(BD438:BD455)</f>
        <v>0</v>
      </c>
      <c r="BE456" s="285">
        <f>SUM(BE438:BE455)</f>
        <v>0</v>
      </c>
    </row>
    <row r="457" spans="1:80">
      <c r="A457" s="248" t="s">
        <v>100</v>
      </c>
      <c r="B457" s="249" t="s">
        <v>641</v>
      </c>
      <c r="C457" s="250" t="s">
        <v>642</v>
      </c>
      <c r="D457" s="251"/>
      <c r="E457" s="252"/>
      <c r="F457" s="252"/>
      <c r="G457" s="253"/>
      <c r="H457" s="254"/>
      <c r="I457" s="255"/>
      <c r="J457" s="256"/>
      <c r="K457" s="257"/>
      <c r="O457" s="258">
        <v>1</v>
      </c>
    </row>
    <row r="458" spans="1:80">
      <c r="A458" s="259">
        <v>97</v>
      </c>
      <c r="B458" s="260" t="s">
        <v>644</v>
      </c>
      <c r="C458" s="261" t="s">
        <v>645</v>
      </c>
      <c r="D458" s="262" t="s">
        <v>201</v>
      </c>
      <c r="E458" s="263">
        <v>93.6</v>
      </c>
      <c r="F458" s="263"/>
      <c r="G458" s="264">
        <f>E458*F458</f>
        <v>0</v>
      </c>
      <c r="H458" s="265">
        <v>0</v>
      </c>
      <c r="I458" s="266">
        <f>E458*H458</f>
        <v>0</v>
      </c>
      <c r="J458" s="265">
        <v>0</v>
      </c>
      <c r="K458" s="266">
        <f>E458*J458</f>
        <v>0</v>
      </c>
      <c r="O458" s="258">
        <v>2</v>
      </c>
      <c r="AA458" s="233">
        <v>1</v>
      </c>
      <c r="AB458" s="233">
        <v>1</v>
      </c>
      <c r="AC458" s="233">
        <v>1</v>
      </c>
      <c r="AZ458" s="233">
        <v>1</v>
      </c>
      <c r="BA458" s="233">
        <f>IF(AZ458=1,G458,0)</f>
        <v>0</v>
      </c>
      <c r="BB458" s="233">
        <f>IF(AZ458=2,G458,0)</f>
        <v>0</v>
      </c>
      <c r="BC458" s="233">
        <f>IF(AZ458=3,G458,0)</f>
        <v>0</v>
      </c>
      <c r="BD458" s="233">
        <f>IF(AZ458=4,G458,0)</f>
        <v>0</v>
      </c>
      <c r="BE458" s="233">
        <f>IF(AZ458=5,G458,0)</f>
        <v>0</v>
      </c>
      <c r="CA458" s="258">
        <v>1</v>
      </c>
      <c r="CB458" s="258">
        <v>1</v>
      </c>
    </row>
    <row r="459" spans="1:80">
      <c r="A459" s="267"/>
      <c r="B459" s="270"/>
      <c r="C459" s="335" t="s">
        <v>646</v>
      </c>
      <c r="D459" s="336"/>
      <c r="E459" s="271">
        <v>0</v>
      </c>
      <c r="F459" s="272"/>
      <c r="G459" s="273"/>
      <c r="H459" s="274"/>
      <c r="I459" s="268"/>
      <c r="J459" s="275"/>
      <c r="K459" s="268"/>
      <c r="M459" s="269" t="s">
        <v>646</v>
      </c>
      <c r="O459" s="258"/>
    </row>
    <row r="460" spans="1:80">
      <c r="A460" s="267"/>
      <c r="B460" s="270"/>
      <c r="C460" s="335" t="s">
        <v>647</v>
      </c>
      <c r="D460" s="336"/>
      <c r="E460" s="271">
        <v>47.9</v>
      </c>
      <c r="F460" s="272"/>
      <c r="G460" s="273"/>
      <c r="H460" s="274"/>
      <c r="I460" s="268"/>
      <c r="J460" s="275"/>
      <c r="K460" s="268"/>
      <c r="M460" s="269" t="s">
        <v>647</v>
      </c>
      <c r="O460" s="258"/>
    </row>
    <row r="461" spans="1:80">
      <c r="A461" s="267"/>
      <c r="B461" s="270"/>
      <c r="C461" s="335" t="s">
        <v>648</v>
      </c>
      <c r="D461" s="336"/>
      <c r="E461" s="271">
        <v>45.7</v>
      </c>
      <c r="F461" s="272"/>
      <c r="G461" s="273"/>
      <c r="H461" s="274"/>
      <c r="I461" s="268"/>
      <c r="J461" s="275"/>
      <c r="K461" s="268"/>
      <c r="M461" s="269" t="s">
        <v>648</v>
      </c>
      <c r="O461" s="258"/>
    </row>
    <row r="462" spans="1:80">
      <c r="A462" s="276"/>
      <c r="B462" s="277" t="s">
        <v>103</v>
      </c>
      <c r="C462" s="278" t="s">
        <v>643</v>
      </c>
      <c r="D462" s="279"/>
      <c r="E462" s="280"/>
      <c r="F462" s="281"/>
      <c r="G462" s="282">
        <f>SUM(G457:G461)</f>
        <v>0</v>
      </c>
      <c r="H462" s="283"/>
      <c r="I462" s="284">
        <f>SUM(I457:I461)</f>
        <v>0</v>
      </c>
      <c r="J462" s="283"/>
      <c r="K462" s="284">
        <f>SUM(K457:K461)</f>
        <v>0</v>
      </c>
      <c r="O462" s="258">
        <v>4</v>
      </c>
      <c r="BA462" s="285">
        <f>SUM(BA457:BA461)</f>
        <v>0</v>
      </c>
      <c r="BB462" s="285">
        <f>SUM(BB457:BB461)</f>
        <v>0</v>
      </c>
      <c r="BC462" s="285">
        <f>SUM(BC457:BC461)</f>
        <v>0</v>
      </c>
      <c r="BD462" s="285">
        <f>SUM(BD457:BD461)</f>
        <v>0</v>
      </c>
      <c r="BE462" s="285">
        <f>SUM(BE457:BE461)</f>
        <v>0</v>
      </c>
    </row>
    <row r="463" spans="1:80">
      <c r="A463" s="248" t="s">
        <v>100</v>
      </c>
      <c r="B463" s="249" t="s">
        <v>649</v>
      </c>
      <c r="C463" s="250" t="s">
        <v>650</v>
      </c>
      <c r="D463" s="251"/>
      <c r="E463" s="252"/>
      <c r="F463" s="252"/>
      <c r="G463" s="253"/>
      <c r="H463" s="254"/>
      <c r="I463" s="255"/>
      <c r="J463" s="256"/>
      <c r="K463" s="257"/>
      <c r="O463" s="258">
        <v>1</v>
      </c>
    </row>
    <row r="464" spans="1:80">
      <c r="A464" s="259">
        <v>98</v>
      </c>
      <c r="B464" s="260" t="s">
        <v>652</v>
      </c>
      <c r="C464" s="261" t="s">
        <v>653</v>
      </c>
      <c r="D464" s="262" t="s">
        <v>172</v>
      </c>
      <c r="E464" s="263">
        <v>363.9</v>
      </c>
      <c r="F464" s="263"/>
      <c r="G464" s="264">
        <f>E464*F464</f>
        <v>0</v>
      </c>
      <c r="H464" s="265">
        <v>1.8380000000000001E-2</v>
      </c>
      <c r="I464" s="266">
        <f>E464*H464</f>
        <v>6.6884819999999996</v>
      </c>
      <c r="J464" s="265">
        <v>0</v>
      </c>
      <c r="K464" s="266">
        <f>E464*J464</f>
        <v>0</v>
      </c>
      <c r="O464" s="258">
        <v>2</v>
      </c>
      <c r="AA464" s="233">
        <v>1</v>
      </c>
      <c r="AB464" s="233">
        <v>1</v>
      </c>
      <c r="AC464" s="233">
        <v>1</v>
      </c>
      <c r="AZ464" s="233">
        <v>1</v>
      </c>
      <c r="BA464" s="233">
        <f>IF(AZ464=1,G464,0)</f>
        <v>0</v>
      </c>
      <c r="BB464" s="233">
        <f>IF(AZ464=2,G464,0)</f>
        <v>0</v>
      </c>
      <c r="BC464" s="233">
        <f>IF(AZ464=3,G464,0)</f>
        <v>0</v>
      </c>
      <c r="BD464" s="233">
        <f>IF(AZ464=4,G464,0)</f>
        <v>0</v>
      </c>
      <c r="BE464" s="233">
        <f>IF(AZ464=5,G464,0)</f>
        <v>0</v>
      </c>
      <c r="CA464" s="258">
        <v>1</v>
      </c>
      <c r="CB464" s="258">
        <v>1</v>
      </c>
    </row>
    <row r="465" spans="1:80">
      <c r="A465" s="267"/>
      <c r="B465" s="270"/>
      <c r="C465" s="335" t="s">
        <v>654</v>
      </c>
      <c r="D465" s="336"/>
      <c r="E465" s="271">
        <v>363.9</v>
      </c>
      <c r="F465" s="272"/>
      <c r="G465" s="273"/>
      <c r="H465" s="274"/>
      <c r="I465" s="268"/>
      <c r="J465" s="275"/>
      <c r="K465" s="268"/>
      <c r="M465" s="269" t="s">
        <v>654</v>
      </c>
      <c r="O465" s="258"/>
    </row>
    <row r="466" spans="1:80">
      <c r="A466" s="259">
        <v>99</v>
      </c>
      <c r="B466" s="260" t="s">
        <v>655</v>
      </c>
      <c r="C466" s="261" t="s">
        <v>656</v>
      </c>
      <c r="D466" s="262" t="s">
        <v>172</v>
      </c>
      <c r="E466" s="263">
        <v>707.8</v>
      </c>
      <c r="F466" s="263"/>
      <c r="G466" s="264">
        <f>E466*F466</f>
        <v>0</v>
      </c>
      <c r="H466" s="265">
        <v>8.4999999999999995E-4</v>
      </c>
      <c r="I466" s="266">
        <f>E466*H466</f>
        <v>0.60162999999999989</v>
      </c>
      <c r="J466" s="265">
        <v>0</v>
      </c>
      <c r="K466" s="266">
        <f>E466*J466</f>
        <v>0</v>
      </c>
      <c r="O466" s="258">
        <v>2</v>
      </c>
      <c r="AA466" s="233">
        <v>1</v>
      </c>
      <c r="AB466" s="233">
        <v>1</v>
      </c>
      <c r="AC466" s="233">
        <v>1</v>
      </c>
      <c r="AZ466" s="233">
        <v>1</v>
      </c>
      <c r="BA466" s="233">
        <f>IF(AZ466=1,G466,0)</f>
        <v>0</v>
      </c>
      <c r="BB466" s="233">
        <f>IF(AZ466=2,G466,0)</f>
        <v>0</v>
      </c>
      <c r="BC466" s="233">
        <f>IF(AZ466=3,G466,0)</f>
        <v>0</v>
      </c>
      <c r="BD466" s="233">
        <f>IF(AZ466=4,G466,0)</f>
        <v>0</v>
      </c>
      <c r="BE466" s="233">
        <f>IF(AZ466=5,G466,0)</f>
        <v>0</v>
      </c>
      <c r="CA466" s="258">
        <v>1</v>
      </c>
      <c r="CB466" s="258">
        <v>1</v>
      </c>
    </row>
    <row r="467" spans="1:80">
      <c r="A467" s="267"/>
      <c r="B467" s="270"/>
      <c r="C467" s="335" t="s">
        <v>657</v>
      </c>
      <c r="D467" s="336"/>
      <c r="E467" s="271">
        <v>707.8</v>
      </c>
      <c r="F467" s="272"/>
      <c r="G467" s="273"/>
      <c r="H467" s="274"/>
      <c r="I467" s="268"/>
      <c r="J467" s="275"/>
      <c r="K467" s="268"/>
      <c r="M467" s="269" t="s">
        <v>657</v>
      </c>
      <c r="O467" s="258"/>
    </row>
    <row r="468" spans="1:80">
      <c r="A468" s="259">
        <v>100</v>
      </c>
      <c r="B468" s="260" t="s">
        <v>658</v>
      </c>
      <c r="C468" s="261" t="s">
        <v>659</v>
      </c>
      <c r="D468" s="262" t="s">
        <v>172</v>
      </c>
      <c r="E468" s="263">
        <v>363.9</v>
      </c>
      <c r="F468" s="263"/>
      <c r="G468" s="264">
        <f>E468*F468</f>
        <v>0</v>
      </c>
      <c r="H468" s="265">
        <v>0</v>
      </c>
      <c r="I468" s="266">
        <f>E468*H468</f>
        <v>0</v>
      </c>
      <c r="J468" s="265">
        <v>0</v>
      </c>
      <c r="K468" s="266">
        <f>E468*J468</f>
        <v>0</v>
      </c>
      <c r="O468" s="258">
        <v>2</v>
      </c>
      <c r="AA468" s="233">
        <v>1</v>
      </c>
      <c r="AB468" s="233">
        <v>1</v>
      </c>
      <c r="AC468" s="233">
        <v>1</v>
      </c>
      <c r="AZ468" s="233">
        <v>1</v>
      </c>
      <c r="BA468" s="233">
        <f>IF(AZ468=1,G468,0)</f>
        <v>0</v>
      </c>
      <c r="BB468" s="233">
        <f>IF(AZ468=2,G468,0)</f>
        <v>0</v>
      </c>
      <c r="BC468" s="233">
        <f>IF(AZ468=3,G468,0)</f>
        <v>0</v>
      </c>
      <c r="BD468" s="233">
        <f>IF(AZ468=4,G468,0)</f>
        <v>0</v>
      </c>
      <c r="BE468" s="233">
        <f>IF(AZ468=5,G468,0)</f>
        <v>0</v>
      </c>
      <c r="CA468" s="258">
        <v>1</v>
      </c>
      <c r="CB468" s="258">
        <v>1</v>
      </c>
    </row>
    <row r="469" spans="1:80">
      <c r="A469" s="259">
        <v>101</v>
      </c>
      <c r="B469" s="260" t="s">
        <v>660</v>
      </c>
      <c r="C469" s="261" t="s">
        <v>661</v>
      </c>
      <c r="D469" s="262" t="s">
        <v>172</v>
      </c>
      <c r="E469" s="263">
        <v>29.770499999999998</v>
      </c>
      <c r="F469" s="263"/>
      <c r="G469" s="264">
        <f>E469*F469</f>
        <v>0</v>
      </c>
      <c r="H469" s="265">
        <v>1.2099999999999999E-3</v>
      </c>
      <c r="I469" s="266">
        <f>E469*H469</f>
        <v>3.6022304999999998E-2</v>
      </c>
      <c r="J469" s="265">
        <v>0</v>
      </c>
      <c r="K469" s="266">
        <f>E469*J469</f>
        <v>0</v>
      </c>
      <c r="O469" s="258">
        <v>2</v>
      </c>
      <c r="AA469" s="233">
        <v>1</v>
      </c>
      <c r="AB469" s="233">
        <v>1</v>
      </c>
      <c r="AC469" s="233">
        <v>1</v>
      </c>
      <c r="AZ469" s="233">
        <v>1</v>
      </c>
      <c r="BA469" s="233">
        <f>IF(AZ469=1,G469,0)</f>
        <v>0</v>
      </c>
      <c r="BB469" s="233">
        <f>IF(AZ469=2,G469,0)</f>
        <v>0</v>
      </c>
      <c r="BC469" s="233">
        <f>IF(AZ469=3,G469,0)</f>
        <v>0</v>
      </c>
      <c r="BD469" s="233">
        <f>IF(AZ469=4,G469,0)</f>
        <v>0</v>
      </c>
      <c r="BE469" s="233">
        <f>IF(AZ469=5,G469,0)</f>
        <v>0</v>
      </c>
      <c r="CA469" s="258">
        <v>1</v>
      </c>
      <c r="CB469" s="258">
        <v>1</v>
      </c>
    </row>
    <row r="470" spans="1:80">
      <c r="A470" s="259">
        <v>102</v>
      </c>
      <c r="B470" s="260" t="s">
        <v>662</v>
      </c>
      <c r="C470" s="261" t="s">
        <v>663</v>
      </c>
      <c r="D470" s="262" t="s">
        <v>172</v>
      </c>
      <c r="E470" s="263">
        <v>367.95</v>
      </c>
      <c r="F470" s="263"/>
      <c r="G470" s="264">
        <f>E470*F470</f>
        <v>0</v>
      </c>
      <c r="H470" s="265">
        <v>1.58E-3</v>
      </c>
      <c r="I470" s="266">
        <f>E470*H470</f>
        <v>0.58136100000000002</v>
      </c>
      <c r="J470" s="265">
        <v>0</v>
      </c>
      <c r="K470" s="266">
        <f>E470*J470</f>
        <v>0</v>
      </c>
      <c r="O470" s="258">
        <v>2</v>
      </c>
      <c r="AA470" s="233">
        <v>1</v>
      </c>
      <c r="AB470" s="233">
        <v>1</v>
      </c>
      <c r="AC470" s="233">
        <v>1</v>
      </c>
      <c r="AZ470" s="233">
        <v>1</v>
      </c>
      <c r="BA470" s="233">
        <f>IF(AZ470=1,G470,0)</f>
        <v>0</v>
      </c>
      <c r="BB470" s="233">
        <f>IF(AZ470=2,G470,0)</f>
        <v>0</v>
      </c>
      <c r="BC470" s="233">
        <f>IF(AZ470=3,G470,0)</f>
        <v>0</v>
      </c>
      <c r="BD470" s="233">
        <f>IF(AZ470=4,G470,0)</f>
        <v>0</v>
      </c>
      <c r="BE470" s="233">
        <f>IF(AZ470=5,G470,0)</f>
        <v>0</v>
      </c>
      <c r="CA470" s="258">
        <v>1</v>
      </c>
      <c r="CB470" s="258">
        <v>1</v>
      </c>
    </row>
    <row r="471" spans="1:80">
      <c r="A471" s="267"/>
      <c r="B471" s="270"/>
      <c r="C471" s="335" t="s">
        <v>664</v>
      </c>
      <c r="D471" s="336"/>
      <c r="E471" s="271">
        <v>99.234999999999999</v>
      </c>
      <c r="F471" s="272"/>
      <c r="G471" s="273"/>
      <c r="H471" s="274"/>
      <c r="I471" s="268"/>
      <c r="J471" s="275"/>
      <c r="K471" s="268"/>
      <c r="M471" s="269" t="s">
        <v>664</v>
      </c>
      <c r="O471" s="258"/>
    </row>
    <row r="472" spans="1:80">
      <c r="A472" s="267"/>
      <c r="B472" s="270"/>
      <c r="C472" s="335" t="s">
        <v>665</v>
      </c>
      <c r="D472" s="336"/>
      <c r="E472" s="271">
        <v>99.234999999999999</v>
      </c>
      <c r="F472" s="272"/>
      <c r="G472" s="273"/>
      <c r="H472" s="274"/>
      <c r="I472" s="268"/>
      <c r="J472" s="275"/>
      <c r="K472" s="268"/>
      <c r="M472" s="269" t="s">
        <v>665</v>
      </c>
      <c r="O472" s="258"/>
    </row>
    <row r="473" spans="1:80">
      <c r="A473" s="267"/>
      <c r="B473" s="270"/>
      <c r="C473" s="335" t="s">
        <v>666</v>
      </c>
      <c r="D473" s="336"/>
      <c r="E473" s="271">
        <v>84.74</v>
      </c>
      <c r="F473" s="272"/>
      <c r="G473" s="273"/>
      <c r="H473" s="274"/>
      <c r="I473" s="268"/>
      <c r="J473" s="275"/>
      <c r="K473" s="268"/>
      <c r="M473" s="269" t="s">
        <v>666</v>
      </c>
      <c r="O473" s="258"/>
    </row>
    <row r="474" spans="1:80">
      <c r="A474" s="267"/>
      <c r="B474" s="270"/>
      <c r="C474" s="335" t="s">
        <v>667</v>
      </c>
      <c r="D474" s="336"/>
      <c r="E474" s="271">
        <v>84.74</v>
      </c>
      <c r="F474" s="272"/>
      <c r="G474" s="273"/>
      <c r="H474" s="274"/>
      <c r="I474" s="268"/>
      <c r="J474" s="275"/>
      <c r="K474" s="268"/>
      <c r="M474" s="269" t="s">
        <v>667</v>
      </c>
      <c r="O474" s="258"/>
    </row>
    <row r="475" spans="1:80">
      <c r="A475" s="259">
        <v>103</v>
      </c>
      <c r="B475" s="260" t="s">
        <v>668</v>
      </c>
      <c r="C475" s="261" t="s">
        <v>669</v>
      </c>
      <c r="D475" s="262" t="s">
        <v>670</v>
      </c>
      <c r="E475" s="263">
        <v>20</v>
      </c>
      <c r="F475" s="263"/>
      <c r="G475" s="264">
        <f>E475*F475</f>
        <v>0</v>
      </c>
      <c r="H475" s="265">
        <v>0</v>
      </c>
      <c r="I475" s="266">
        <f>E475*H475</f>
        <v>0</v>
      </c>
      <c r="J475" s="265"/>
      <c r="K475" s="266">
        <f>E475*J475</f>
        <v>0</v>
      </c>
      <c r="O475" s="258">
        <v>2</v>
      </c>
      <c r="AA475" s="233">
        <v>12</v>
      </c>
      <c r="AB475" s="233">
        <v>0</v>
      </c>
      <c r="AC475" s="233">
        <v>538</v>
      </c>
      <c r="AZ475" s="233">
        <v>1</v>
      </c>
      <c r="BA475" s="233">
        <f>IF(AZ475=1,G475,0)</f>
        <v>0</v>
      </c>
      <c r="BB475" s="233">
        <f>IF(AZ475=2,G475,0)</f>
        <v>0</v>
      </c>
      <c r="BC475" s="233">
        <f>IF(AZ475=3,G475,0)</f>
        <v>0</v>
      </c>
      <c r="BD475" s="233">
        <f>IF(AZ475=4,G475,0)</f>
        <v>0</v>
      </c>
      <c r="BE475" s="233">
        <f>IF(AZ475=5,G475,0)</f>
        <v>0</v>
      </c>
      <c r="CA475" s="258">
        <v>12</v>
      </c>
      <c r="CB475" s="258">
        <v>0</v>
      </c>
    </row>
    <row r="476" spans="1:80">
      <c r="A476" s="259">
        <v>104</v>
      </c>
      <c r="B476" s="260" t="s">
        <v>671</v>
      </c>
      <c r="C476" s="261" t="s">
        <v>672</v>
      </c>
      <c r="D476" s="262" t="s">
        <v>673</v>
      </c>
      <c r="E476" s="263">
        <v>1</v>
      </c>
      <c r="F476" s="263"/>
      <c r="G476" s="264">
        <f>E476*F476</f>
        <v>0</v>
      </c>
      <c r="H476" s="265">
        <v>0</v>
      </c>
      <c r="I476" s="266">
        <f>E476*H476</f>
        <v>0</v>
      </c>
      <c r="J476" s="265"/>
      <c r="K476" s="266">
        <f>E476*J476</f>
        <v>0</v>
      </c>
      <c r="O476" s="258">
        <v>2</v>
      </c>
      <c r="AA476" s="233">
        <v>12</v>
      </c>
      <c r="AB476" s="233">
        <v>0</v>
      </c>
      <c r="AC476" s="233">
        <v>571</v>
      </c>
      <c r="AZ476" s="233">
        <v>1</v>
      </c>
      <c r="BA476" s="233">
        <f>IF(AZ476=1,G476,0)</f>
        <v>0</v>
      </c>
      <c r="BB476" s="233">
        <f>IF(AZ476=2,G476,0)</f>
        <v>0</v>
      </c>
      <c r="BC476" s="233">
        <f>IF(AZ476=3,G476,0)</f>
        <v>0</v>
      </c>
      <c r="BD476" s="233">
        <f>IF(AZ476=4,G476,0)</f>
        <v>0</v>
      </c>
      <c r="BE476" s="233">
        <f>IF(AZ476=5,G476,0)</f>
        <v>0</v>
      </c>
      <c r="CA476" s="258">
        <v>12</v>
      </c>
      <c r="CB476" s="258">
        <v>0</v>
      </c>
    </row>
    <row r="477" spans="1:80">
      <c r="A477" s="276"/>
      <c r="B477" s="277" t="s">
        <v>103</v>
      </c>
      <c r="C477" s="278" t="s">
        <v>651</v>
      </c>
      <c r="D477" s="279"/>
      <c r="E477" s="280"/>
      <c r="F477" s="281"/>
      <c r="G477" s="282">
        <f>SUM(G463:G476)</f>
        <v>0</v>
      </c>
      <c r="H477" s="283"/>
      <c r="I477" s="284">
        <f>SUM(I463:I476)</f>
        <v>7.9074953050000003</v>
      </c>
      <c r="J477" s="283"/>
      <c r="K477" s="284">
        <f>SUM(K463:K476)</f>
        <v>0</v>
      </c>
      <c r="O477" s="258">
        <v>4</v>
      </c>
      <c r="BA477" s="285">
        <f>SUM(BA463:BA476)</f>
        <v>0</v>
      </c>
      <c r="BB477" s="285">
        <f>SUM(BB463:BB476)</f>
        <v>0</v>
      </c>
      <c r="BC477" s="285">
        <f>SUM(BC463:BC476)</f>
        <v>0</v>
      </c>
      <c r="BD477" s="285">
        <f>SUM(BD463:BD476)</f>
        <v>0</v>
      </c>
      <c r="BE477" s="285">
        <f>SUM(BE463:BE476)</f>
        <v>0</v>
      </c>
    </row>
    <row r="478" spans="1:80">
      <c r="A478" s="248" t="s">
        <v>100</v>
      </c>
      <c r="B478" s="249" t="s">
        <v>674</v>
      </c>
      <c r="C478" s="250" t="s">
        <v>675</v>
      </c>
      <c r="D478" s="251"/>
      <c r="E478" s="252"/>
      <c r="F478" s="252"/>
      <c r="G478" s="253"/>
      <c r="H478" s="254"/>
      <c r="I478" s="255"/>
      <c r="J478" s="256"/>
      <c r="K478" s="257"/>
      <c r="O478" s="258">
        <v>1</v>
      </c>
    </row>
    <row r="479" spans="1:80">
      <c r="A479" s="259">
        <v>105</v>
      </c>
      <c r="B479" s="260" t="s">
        <v>677</v>
      </c>
      <c r="C479" s="261" t="s">
        <v>678</v>
      </c>
      <c r="D479" s="262" t="s">
        <v>172</v>
      </c>
      <c r="E479" s="263">
        <v>85.5</v>
      </c>
      <c r="F479" s="263"/>
      <c r="G479" s="264">
        <f>E479*F479</f>
        <v>0</v>
      </c>
      <c r="H479" s="265">
        <v>4.0000000000000003E-5</v>
      </c>
      <c r="I479" s="266">
        <f>E479*H479</f>
        <v>3.4200000000000003E-3</v>
      </c>
      <c r="J479" s="265">
        <v>0</v>
      </c>
      <c r="K479" s="266">
        <f>E479*J479</f>
        <v>0</v>
      </c>
      <c r="O479" s="258">
        <v>2</v>
      </c>
      <c r="AA479" s="233">
        <v>1</v>
      </c>
      <c r="AB479" s="233">
        <v>1</v>
      </c>
      <c r="AC479" s="233">
        <v>1</v>
      </c>
      <c r="AZ479" s="233">
        <v>1</v>
      </c>
      <c r="BA479" s="233">
        <f>IF(AZ479=1,G479,0)</f>
        <v>0</v>
      </c>
      <c r="BB479" s="233">
        <f>IF(AZ479=2,G479,0)</f>
        <v>0</v>
      </c>
      <c r="BC479" s="233">
        <f>IF(AZ479=3,G479,0)</f>
        <v>0</v>
      </c>
      <c r="BD479" s="233">
        <f>IF(AZ479=4,G479,0)</f>
        <v>0</v>
      </c>
      <c r="BE479" s="233">
        <f>IF(AZ479=5,G479,0)</f>
        <v>0</v>
      </c>
      <c r="CA479" s="258">
        <v>1</v>
      </c>
      <c r="CB479" s="258">
        <v>1</v>
      </c>
    </row>
    <row r="480" spans="1:80">
      <c r="A480" s="267"/>
      <c r="B480" s="270"/>
      <c r="C480" s="335" t="s">
        <v>679</v>
      </c>
      <c r="D480" s="336"/>
      <c r="E480" s="271">
        <v>85.5</v>
      </c>
      <c r="F480" s="272"/>
      <c r="G480" s="273"/>
      <c r="H480" s="274"/>
      <c r="I480" s="268"/>
      <c r="J480" s="275"/>
      <c r="K480" s="268"/>
      <c r="M480" s="269" t="s">
        <v>679</v>
      </c>
      <c r="O480" s="258"/>
    </row>
    <row r="481" spans="1:80">
      <c r="A481" s="259">
        <v>106</v>
      </c>
      <c r="B481" s="260" t="s">
        <v>680</v>
      </c>
      <c r="C481" s="261" t="s">
        <v>681</v>
      </c>
      <c r="D481" s="262" t="s">
        <v>172</v>
      </c>
      <c r="E481" s="263">
        <v>266.33999999999997</v>
      </c>
      <c r="F481" s="263"/>
      <c r="G481" s="264">
        <f>E481*F481</f>
        <v>0</v>
      </c>
      <c r="H481" s="265">
        <v>0</v>
      </c>
      <c r="I481" s="266">
        <f>E481*H481</f>
        <v>0</v>
      </c>
      <c r="J481" s="265">
        <v>0</v>
      </c>
      <c r="K481" s="266">
        <f>E481*J481</f>
        <v>0</v>
      </c>
      <c r="O481" s="258">
        <v>2</v>
      </c>
      <c r="AA481" s="233">
        <v>1</v>
      </c>
      <c r="AB481" s="233">
        <v>1</v>
      </c>
      <c r="AC481" s="233">
        <v>1</v>
      </c>
      <c r="AZ481" s="233">
        <v>1</v>
      </c>
      <c r="BA481" s="233">
        <f>IF(AZ481=1,G481,0)</f>
        <v>0</v>
      </c>
      <c r="BB481" s="233">
        <f>IF(AZ481=2,G481,0)</f>
        <v>0</v>
      </c>
      <c r="BC481" s="233">
        <f>IF(AZ481=3,G481,0)</f>
        <v>0</v>
      </c>
      <c r="BD481" s="233">
        <f>IF(AZ481=4,G481,0)</f>
        <v>0</v>
      </c>
      <c r="BE481" s="233">
        <f>IF(AZ481=5,G481,0)</f>
        <v>0</v>
      </c>
      <c r="CA481" s="258">
        <v>1</v>
      </c>
      <c r="CB481" s="258">
        <v>1</v>
      </c>
    </row>
    <row r="482" spans="1:80">
      <c r="A482" s="267"/>
      <c r="B482" s="270"/>
      <c r="C482" s="335" t="s">
        <v>682</v>
      </c>
      <c r="D482" s="336"/>
      <c r="E482" s="271">
        <v>178.2</v>
      </c>
      <c r="F482" s="272"/>
      <c r="G482" s="273"/>
      <c r="H482" s="274"/>
      <c r="I482" s="268"/>
      <c r="J482" s="275"/>
      <c r="K482" s="268"/>
      <c r="M482" s="269" t="s">
        <v>682</v>
      </c>
      <c r="O482" s="258"/>
    </row>
    <row r="483" spans="1:80">
      <c r="A483" s="267"/>
      <c r="B483" s="270"/>
      <c r="C483" s="335" t="s">
        <v>683</v>
      </c>
      <c r="D483" s="336"/>
      <c r="E483" s="271">
        <v>80.64</v>
      </c>
      <c r="F483" s="272"/>
      <c r="G483" s="273"/>
      <c r="H483" s="274"/>
      <c r="I483" s="268"/>
      <c r="J483" s="275"/>
      <c r="K483" s="268"/>
      <c r="M483" s="269" t="s">
        <v>683</v>
      </c>
      <c r="O483" s="258"/>
    </row>
    <row r="484" spans="1:80">
      <c r="A484" s="267"/>
      <c r="B484" s="270"/>
      <c r="C484" s="335" t="s">
        <v>174</v>
      </c>
      <c r="D484" s="336"/>
      <c r="E484" s="271">
        <v>7.5</v>
      </c>
      <c r="F484" s="272"/>
      <c r="G484" s="273"/>
      <c r="H484" s="274"/>
      <c r="I484" s="268"/>
      <c r="J484" s="275"/>
      <c r="K484" s="268"/>
      <c r="M484" s="269" t="s">
        <v>174</v>
      </c>
      <c r="O484" s="258"/>
    </row>
    <row r="485" spans="1:80">
      <c r="A485" s="259">
        <v>107</v>
      </c>
      <c r="B485" s="260" t="s">
        <v>684</v>
      </c>
      <c r="C485" s="261" t="s">
        <v>685</v>
      </c>
      <c r="D485" s="262" t="s">
        <v>229</v>
      </c>
      <c r="E485" s="263">
        <v>4</v>
      </c>
      <c r="F485" s="263"/>
      <c r="G485" s="264">
        <f>E485*F485</f>
        <v>0</v>
      </c>
      <c r="H485" s="265">
        <v>0</v>
      </c>
      <c r="I485" s="266">
        <f>E485*H485</f>
        <v>0</v>
      </c>
      <c r="J485" s="265"/>
      <c r="K485" s="266">
        <f>E485*J485</f>
        <v>0</v>
      </c>
      <c r="O485" s="258">
        <v>2</v>
      </c>
      <c r="AA485" s="233">
        <v>12</v>
      </c>
      <c r="AB485" s="233">
        <v>0</v>
      </c>
      <c r="AC485" s="233">
        <v>75</v>
      </c>
      <c r="AZ485" s="233">
        <v>1</v>
      </c>
      <c r="BA485" s="233">
        <f>IF(AZ485=1,G485,0)</f>
        <v>0</v>
      </c>
      <c r="BB485" s="233">
        <f>IF(AZ485=2,G485,0)</f>
        <v>0</v>
      </c>
      <c r="BC485" s="233">
        <f>IF(AZ485=3,G485,0)</f>
        <v>0</v>
      </c>
      <c r="BD485" s="233">
        <f>IF(AZ485=4,G485,0)</f>
        <v>0</v>
      </c>
      <c r="BE485" s="233">
        <f>IF(AZ485=5,G485,0)</f>
        <v>0</v>
      </c>
      <c r="CA485" s="258">
        <v>12</v>
      </c>
      <c r="CB485" s="258">
        <v>0</v>
      </c>
    </row>
    <row r="486" spans="1:80">
      <c r="A486" s="267"/>
      <c r="B486" s="270"/>
      <c r="C486" s="335" t="s">
        <v>327</v>
      </c>
      <c r="D486" s="336"/>
      <c r="E486" s="271">
        <v>2</v>
      </c>
      <c r="F486" s="272"/>
      <c r="G486" s="273"/>
      <c r="H486" s="274"/>
      <c r="I486" s="268"/>
      <c r="J486" s="275"/>
      <c r="K486" s="268"/>
      <c r="M486" s="269" t="s">
        <v>327</v>
      </c>
      <c r="O486" s="258"/>
    </row>
    <row r="487" spans="1:80">
      <c r="A487" s="267"/>
      <c r="B487" s="270"/>
      <c r="C487" s="335" t="s">
        <v>686</v>
      </c>
      <c r="D487" s="336"/>
      <c r="E487" s="271">
        <v>2</v>
      </c>
      <c r="F487" s="272"/>
      <c r="G487" s="273"/>
      <c r="H487" s="274"/>
      <c r="I487" s="268"/>
      <c r="J487" s="275"/>
      <c r="K487" s="268"/>
      <c r="M487" s="269" t="s">
        <v>686</v>
      </c>
      <c r="O487" s="258"/>
    </row>
    <row r="488" spans="1:80">
      <c r="A488" s="276"/>
      <c r="B488" s="277" t="s">
        <v>103</v>
      </c>
      <c r="C488" s="278" t="s">
        <v>676</v>
      </c>
      <c r="D488" s="279"/>
      <c r="E488" s="280"/>
      <c r="F488" s="281"/>
      <c r="G488" s="282">
        <f>SUM(G478:G487)</f>
        <v>0</v>
      </c>
      <c r="H488" s="283"/>
      <c r="I488" s="284">
        <f>SUM(I478:I487)</f>
        <v>3.4200000000000003E-3</v>
      </c>
      <c r="J488" s="283"/>
      <c r="K488" s="284">
        <f>SUM(K478:K487)</f>
        <v>0</v>
      </c>
      <c r="O488" s="258">
        <v>4</v>
      </c>
      <c r="BA488" s="285">
        <f>SUM(BA478:BA487)</f>
        <v>0</v>
      </c>
      <c r="BB488" s="285">
        <f>SUM(BB478:BB487)</f>
        <v>0</v>
      </c>
      <c r="BC488" s="285">
        <f>SUM(BC478:BC487)</f>
        <v>0</v>
      </c>
      <c r="BD488" s="285">
        <f>SUM(BD478:BD487)</f>
        <v>0</v>
      </c>
      <c r="BE488" s="285">
        <f>SUM(BE478:BE487)</f>
        <v>0</v>
      </c>
    </row>
    <row r="489" spans="1:80">
      <c r="A489" s="248" t="s">
        <v>100</v>
      </c>
      <c r="B489" s="249" t="s">
        <v>687</v>
      </c>
      <c r="C489" s="250" t="s">
        <v>688</v>
      </c>
      <c r="D489" s="251"/>
      <c r="E489" s="252"/>
      <c r="F489" s="252"/>
      <c r="G489" s="253"/>
      <c r="H489" s="254"/>
      <c r="I489" s="255"/>
      <c r="J489" s="256"/>
      <c r="K489" s="257"/>
      <c r="O489" s="258">
        <v>1</v>
      </c>
    </row>
    <row r="490" spans="1:80">
      <c r="A490" s="259">
        <v>108</v>
      </c>
      <c r="B490" s="260" t="s">
        <v>690</v>
      </c>
      <c r="C490" s="261" t="s">
        <v>691</v>
      </c>
      <c r="D490" s="262" t="s">
        <v>172</v>
      </c>
      <c r="E490" s="263">
        <v>4.18</v>
      </c>
      <c r="F490" s="263"/>
      <c r="G490" s="264">
        <f>E490*F490</f>
        <v>0</v>
      </c>
      <c r="H490" s="265">
        <v>6.7000000000000002E-4</v>
      </c>
      <c r="I490" s="266">
        <f>E490*H490</f>
        <v>2.8005999999999999E-3</v>
      </c>
      <c r="J490" s="265">
        <v>-0.20399999999999999</v>
      </c>
      <c r="K490" s="266">
        <f>E490*J490</f>
        <v>-0.85271999999999992</v>
      </c>
      <c r="O490" s="258">
        <v>2</v>
      </c>
      <c r="AA490" s="233">
        <v>1</v>
      </c>
      <c r="AB490" s="233">
        <v>1</v>
      </c>
      <c r="AC490" s="233">
        <v>1</v>
      </c>
      <c r="AZ490" s="233">
        <v>1</v>
      </c>
      <c r="BA490" s="233">
        <f>IF(AZ490=1,G490,0)</f>
        <v>0</v>
      </c>
      <c r="BB490" s="233">
        <f>IF(AZ490=2,G490,0)</f>
        <v>0</v>
      </c>
      <c r="BC490" s="233">
        <f>IF(AZ490=3,G490,0)</f>
        <v>0</v>
      </c>
      <c r="BD490" s="233">
        <f>IF(AZ490=4,G490,0)</f>
        <v>0</v>
      </c>
      <c r="BE490" s="233">
        <f>IF(AZ490=5,G490,0)</f>
        <v>0</v>
      </c>
      <c r="CA490" s="258">
        <v>1</v>
      </c>
      <c r="CB490" s="258">
        <v>1</v>
      </c>
    </row>
    <row r="491" spans="1:80">
      <c r="A491" s="259">
        <v>109</v>
      </c>
      <c r="B491" s="260" t="s">
        <v>692</v>
      </c>
      <c r="C491" s="261" t="s">
        <v>693</v>
      </c>
      <c r="D491" s="262" t="s">
        <v>157</v>
      </c>
      <c r="E491" s="263">
        <v>5.8</v>
      </c>
      <c r="F491" s="263"/>
      <c r="G491" s="264">
        <f>E491*F491</f>
        <v>0</v>
      </c>
      <c r="H491" s="265">
        <v>1.2800000000000001E-3</v>
      </c>
      <c r="I491" s="266">
        <f>E491*H491</f>
        <v>7.424E-3</v>
      </c>
      <c r="J491" s="265">
        <v>-1.95</v>
      </c>
      <c r="K491" s="266">
        <f>E491*J491</f>
        <v>-11.309999999999999</v>
      </c>
      <c r="O491" s="258">
        <v>2</v>
      </c>
      <c r="AA491" s="233">
        <v>1</v>
      </c>
      <c r="AB491" s="233">
        <v>1</v>
      </c>
      <c r="AC491" s="233">
        <v>1</v>
      </c>
      <c r="AZ491" s="233">
        <v>1</v>
      </c>
      <c r="BA491" s="233">
        <f>IF(AZ491=1,G491,0)</f>
        <v>0</v>
      </c>
      <c r="BB491" s="233">
        <f>IF(AZ491=2,G491,0)</f>
        <v>0</v>
      </c>
      <c r="BC491" s="233">
        <f>IF(AZ491=3,G491,0)</f>
        <v>0</v>
      </c>
      <c r="BD491" s="233">
        <f>IF(AZ491=4,G491,0)</f>
        <v>0</v>
      </c>
      <c r="BE491" s="233">
        <f>IF(AZ491=5,G491,0)</f>
        <v>0</v>
      </c>
      <c r="CA491" s="258">
        <v>1</v>
      </c>
      <c r="CB491" s="258">
        <v>1</v>
      </c>
    </row>
    <row r="492" spans="1:80">
      <c r="A492" s="259">
        <v>110</v>
      </c>
      <c r="B492" s="260" t="s">
        <v>694</v>
      </c>
      <c r="C492" s="261" t="s">
        <v>695</v>
      </c>
      <c r="D492" s="262" t="s">
        <v>157</v>
      </c>
      <c r="E492" s="263">
        <v>9.6999999999999993</v>
      </c>
      <c r="F492" s="263"/>
      <c r="G492" s="264">
        <f>E492*F492</f>
        <v>0</v>
      </c>
      <c r="H492" s="265">
        <v>0</v>
      </c>
      <c r="I492" s="266">
        <f>E492*H492</f>
        <v>0</v>
      </c>
      <c r="J492" s="265">
        <v>-2.2000000000000002</v>
      </c>
      <c r="K492" s="266">
        <f>E492*J492</f>
        <v>-21.34</v>
      </c>
      <c r="O492" s="258">
        <v>2</v>
      </c>
      <c r="AA492" s="233">
        <v>1</v>
      </c>
      <c r="AB492" s="233">
        <v>1</v>
      </c>
      <c r="AC492" s="233">
        <v>1</v>
      </c>
      <c r="AZ492" s="233">
        <v>1</v>
      </c>
      <c r="BA492" s="233">
        <f>IF(AZ492=1,G492,0)</f>
        <v>0</v>
      </c>
      <c r="BB492" s="233">
        <f>IF(AZ492=2,G492,0)</f>
        <v>0</v>
      </c>
      <c r="BC492" s="233">
        <f>IF(AZ492=3,G492,0)</f>
        <v>0</v>
      </c>
      <c r="BD492" s="233">
        <f>IF(AZ492=4,G492,0)</f>
        <v>0</v>
      </c>
      <c r="BE492" s="233">
        <f>IF(AZ492=5,G492,0)</f>
        <v>0</v>
      </c>
      <c r="CA492" s="258">
        <v>1</v>
      </c>
      <c r="CB492" s="258">
        <v>1</v>
      </c>
    </row>
    <row r="493" spans="1:80">
      <c r="A493" s="259">
        <v>111</v>
      </c>
      <c r="B493" s="260" t="s">
        <v>696</v>
      </c>
      <c r="C493" s="261" t="s">
        <v>697</v>
      </c>
      <c r="D493" s="262" t="s">
        <v>172</v>
      </c>
      <c r="E493" s="263">
        <v>35.29</v>
      </c>
      <c r="F493" s="263"/>
      <c r="G493" s="264">
        <f>E493*F493</f>
        <v>0</v>
      </c>
      <c r="H493" s="265">
        <v>0</v>
      </c>
      <c r="I493" s="266">
        <f>E493*H493</f>
        <v>0</v>
      </c>
      <c r="J493" s="265">
        <v>-5.5E-2</v>
      </c>
      <c r="K493" s="266">
        <f>E493*J493</f>
        <v>-1.94095</v>
      </c>
      <c r="O493" s="258">
        <v>2</v>
      </c>
      <c r="AA493" s="233">
        <v>1</v>
      </c>
      <c r="AB493" s="233">
        <v>1</v>
      </c>
      <c r="AC493" s="233">
        <v>1</v>
      </c>
      <c r="AZ493" s="233">
        <v>1</v>
      </c>
      <c r="BA493" s="233">
        <f>IF(AZ493=1,G493,0)</f>
        <v>0</v>
      </c>
      <c r="BB493" s="233">
        <f>IF(AZ493=2,G493,0)</f>
        <v>0</v>
      </c>
      <c r="BC493" s="233">
        <f>IF(AZ493=3,G493,0)</f>
        <v>0</v>
      </c>
      <c r="BD493" s="233">
        <f>IF(AZ493=4,G493,0)</f>
        <v>0</v>
      </c>
      <c r="BE493" s="233">
        <f>IF(AZ493=5,G493,0)</f>
        <v>0</v>
      </c>
      <c r="CA493" s="258">
        <v>1</v>
      </c>
      <c r="CB493" s="258">
        <v>1</v>
      </c>
    </row>
    <row r="494" spans="1:80">
      <c r="A494" s="267"/>
      <c r="B494" s="270"/>
      <c r="C494" s="335" t="s">
        <v>698</v>
      </c>
      <c r="D494" s="336"/>
      <c r="E494" s="271">
        <v>19.844999999999999</v>
      </c>
      <c r="F494" s="272"/>
      <c r="G494" s="273"/>
      <c r="H494" s="274"/>
      <c r="I494" s="268"/>
      <c r="J494" s="275"/>
      <c r="K494" s="268"/>
      <c r="M494" s="269" t="s">
        <v>698</v>
      </c>
      <c r="O494" s="258"/>
    </row>
    <row r="495" spans="1:80">
      <c r="A495" s="267"/>
      <c r="B495" s="270"/>
      <c r="C495" s="335" t="s">
        <v>699</v>
      </c>
      <c r="D495" s="336"/>
      <c r="E495" s="271">
        <v>2.52</v>
      </c>
      <c r="F495" s="272"/>
      <c r="G495" s="273"/>
      <c r="H495" s="274"/>
      <c r="I495" s="268"/>
      <c r="J495" s="275"/>
      <c r="K495" s="268"/>
      <c r="M495" s="269" t="s">
        <v>699</v>
      </c>
      <c r="O495" s="258"/>
    </row>
    <row r="496" spans="1:80">
      <c r="A496" s="267"/>
      <c r="B496" s="270"/>
      <c r="C496" s="335" t="s">
        <v>700</v>
      </c>
      <c r="D496" s="336"/>
      <c r="E496" s="271">
        <v>1.44</v>
      </c>
      <c r="F496" s="272"/>
      <c r="G496" s="273"/>
      <c r="H496" s="274"/>
      <c r="I496" s="268"/>
      <c r="J496" s="275"/>
      <c r="K496" s="268"/>
      <c r="M496" s="269" t="s">
        <v>700</v>
      </c>
      <c r="O496" s="258"/>
    </row>
    <row r="497" spans="1:80">
      <c r="A497" s="267"/>
      <c r="B497" s="270"/>
      <c r="C497" s="335" t="s">
        <v>399</v>
      </c>
      <c r="D497" s="336"/>
      <c r="E497" s="271">
        <v>0</v>
      </c>
      <c r="F497" s="272"/>
      <c r="G497" s="273"/>
      <c r="H497" s="274"/>
      <c r="I497" s="268"/>
      <c r="J497" s="275"/>
      <c r="K497" s="268"/>
      <c r="M497" s="269">
        <v>0</v>
      </c>
      <c r="O497" s="258"/>
    </row>
    <row r="498" spans="1:80">
      <c r="A498" s="267"/>
      <c r="B498" s="270"/>
      <c r="C498" s="335" t="s">
        <v>701</v>
      </c>
      <c r="D498" s="336"/>
      <c r="E498" s="271">
        <v>3.78</v>
      </c>
      <c r="F498" s="272"/>
      <c r="G498" s="273"/>
      <c r="H498" s="274"/>
      <c r="I498" s="268"/>
      <c r="J498" s="275"/>
      <c r="K498" s="268"/>
      <c r="M498" s="269" t="s">
        <v>701</v>
      </c>
      <c r="O498" s="258"/>
    </row>
    <row r="499" spans="1:80">
      <c r="A499" s="267"/>
      <c r="B499" s="270"/>
      <c r="C499" s="335" t="s">
        <v>702</v>
      </c>
      <c r="D499" s="336"/>
      <c r="E499" s="271">
        <v>2.665</v>
      </c>
      <c r="F499" s="272"/>
      <c r="G499" s="273"/>
      <c r="H499" s="274"/>
      <c r="I499" s="268"/>
      <c r="J499" s="275"/>
      <c r="K499" s="268"/>
      <c r="M499" s="269" t="s">
        <v>702</v>
      </c>
      <c r="O499" s="258"/>
    </row>
    <row r="500" spans="1:80">
      <c r="A500" s="267"/>
      <c r="B500" s="270"/>
      <c r="C500" s="335" t="s">
        <v>703</v>
      </c>
      <c r="D500" s="336"/>
      <c r="E500" s="271">
        <v>1.89</v>
      </c>
      <c r="F500" s="272"/>
      <c r="G500" s="273"/>
      <c r="H500" s="274"/>
      <c r="I500" s="268"/>
      <c r="J500" s="275"/>
      <c r="K500" s="268"/>
      <c r="M500" s="269" t="s">
        <v>703</v>
      </c>
      <c r="O500" s="258"/>
    </row>
    <row r="501" spans="1:80">
      <c r="A501" s="267"/>
      <c r="B501" s="270"/>
      <c r="C501" s="335" t="s">
        <v>704</v>
      </c>
      <c r="D501" s="336"/>
      <c r="E501" s="271">
        <v>1.89</v>
      </c>
      <c r="F501" s="272"/>
      <c r="G501" s="273"/>
      <c r="H501" s="274"/>
      <c r="I501" s="268"/>
      <c r="J501" s="275"/>
      <c r="K501" s="268"/>
      <c r="M501" s="269" t="s">
        <v>704</v>
      </c>
      <c r="O501" s="258"/>
    </row>
    <row r="502" spans="1:80">
      <c r="A502" s="267"/>
      <c r="B502" s="270"/>
      <c r="C502" s="335" t="s">
        <v>705</v>
      </c>
      <c r="D502" s="336"/>
      <c r="E502" s="271">
        <v>1.26</v>
      </c>
      <c r="F502" s="272"/>
      <c r="G502" s="273"/>
      <c r="H502" s="274"/>
      <c r="I502" s="268"/>
      <c r="J502" s="275"/>
      <c r="K502" s="268"/>
      <c r="M502" s="269" t="s">
        <v>705</v>
      </c>
      <c r="O502" s="258"/>
    </row>
    <row r="503" spans="1:80">
      <c r="A503" s="259">
        <v>112</v>
      </c>
      <c r="B503" s="260" t="s">
        <v>706</v>
      </c>
      <c r="C503" s="261" t="s">
        <v>707</v>
      </c>
      <c r="D503" s="262" t="s">
        <v>229</v>
      </c>
      <c r="E503" s="263">
        <v>27</v>
      </c>
      <c r="F503" s="263"/>
      <c r="G503" s="264">
        <f>E503*F503</f>
        <v>0</v>
      </c>
      <c r="H503" s="265">
        <v>0</v>
      </c>
      <c r="I503" s="266">
        <f>E503*H503</f>
        <v>0</v>
      </c>
      <c r="J503" s="265">
        <v>0</v>
      </c>
      <c r="K503" s="266">
        <f>E503*J503</f>
        <v>0</v>
      </c>
      <c r="O503" s="258">
        <v>2</v>
      </c>
      <c r="AA503" s="233">
        <v>1</v>
      </c>
      <c r="AB503" s="233">
        <v>1</v>
      </c>
      <c r="AC503" s="233">
        <v>1</v>
      </c>
      <c r="AZ503" s="233">
        <v>1</v>
      </c>
      <c r="BA503" s="233">
        <f>IF(AZ503=1,G503,0)</f>
        <v>0</v>
      </c>
      <c r="BB503" s="233">
        <f>IF(AZ503=2,G503,0)</f>
        <v>0</v>
      </c>
      <c r="BC503" s="233">
        <f>IF(AZ503=3,G503,0)</f>
        <v>0</v>
      </c>
      <c r="BD503" s="233">
        <f>IF(AZ503=4,G503,0)</f>
        <v>0</v>
      </c>
      <c r="BE503" s="233">
        <f>IF(AZ503=5,G503,0)</f>
        <v>0</v>
      </c>
      <c r="CA503" s="258">
        <v>1</v>
      </c>
      <c r="CB503" s="258">
        <v>1</v>
      </c>
    </row>
    <row r="504" spans="1:80">
      <c r="A504" s="267"/>
      <c r="B504" s="270"/>
      <c r="C504" s="335" t="s">
        <v>708</v>
      </c>
      <c r="D504" s="336"/>
      <c r="E504" s="271">
        <v>9</v>
      </c>
      <c r="F504" s="272"/>
      <c r="G504" s="273"/>
      <c r="H504" s="274"/>
      <c r="I504" s="268"/>
      <c r="J504" s="275"/>
      <c r="K504" s="268"/>
      <c r="M504" s="269" t="s">
        <v>708</v>
      </c>
      <c r="O504" s="258"/>
    </row>
    <row r="505" spans="1:80">
      <c r="A505" s="267"/>
      <c r="B505" s="270"/>
      <c r="C505" s="335" t="s">
        <v>709</v>
      </c>
      <c r="D505" s="336"/>
      <c r="E505" s="271">
        <v>18</v>
      </c>
      <c r="F505" s="272"/>
      <c r="G505" s="273"/>
      <c r="H505" s="274"/>
      <c r="I505" s="268"/>
      <c r="J505" s="275"/>
      <c r="K505" s="268"/>
      <c r="M505" s="269" t="s">
        <v>709</v>
      </c>
      <c r="O505" s="258"/>
    </row>
    <row r="506" spans="1:80">
      <c r="A506" s="259">
        <v>113</v>
      </c>
      <c r="B506" s="260" t="s">
        <v>710</v>
      </c>
      <c r="C506" s="261" t="s">
        <v>711</v>
      </c>
      <c r="D506" s="262" t="s">
        <v>229</v>
      </c>
      <c r="E506" s="263">
        <v>6</v>
      </c>
      <c r="F506" s="263"/>
      <c r="G506" s="264">
        <f>E506*F506</f>
        <v>0</v>
      </c>
      <c r="H506" s="265">
        <v>0</v>
      </c>
      <c r="I506" s="266">
        <f>E506*H506</f>
        <v>0</v>
      </c>
      <c r="J506" s="265">
        <v>0</v>
      </c>
      <c r="K506" s="266">
        <f>E506*J506</f>
        <v>0</v>
      </c>
      <c r="O506" s="258">
        <v>2</v>
      </c>
      <c r="AA506" s="233">
        <v>1</v>
      </c>
      <c r="AB506" s="233">
        <v>1</v>
      </c>
      <c r="AC506" s="233">
        <v>1</v>
      </c>
      <c r="AZ506" s="233">
        <v>1</v>
      </c>
      <c r="BA506" s="233">
        <f>IF(AZ506=1,G506,0)</f>
        <v>0</v>
      </c>
      <c r="BB506" s="233">
        <f>IF(AZ506=2,G506,0)</f>
        <v>0</v>
      </c>
      <c r="BC506" s="233">
        <f>IF(AZ506=3,G506,0)</f>
        <v>0</v>
      </c>
      <c r="BD506" s="233">
        <f>IF(AZ506=4,G506,0)</f>
        <v>0</v>
      </c>
      <c r="BE506" s="233">
        <f>IF(AZ506=5,G506,0)</f>
        <v>0</v>
      </c>
      <c r="CA506" s="258">
        <v>1</v>
      </c>
      <c r="CB506" s="258">
        <v>1</v>
      </c>
    </row>
    <row r="507" spans="1:80">
      <c r="A507" s="267"/>
      <c r="B507" s="270"/>
      <c r="C507" s="335" t="s">
        <v>712</v>
      </c>
      <c r="D507" s="336"/>
      <c r="E507" s="271">
        <v>3</v>
      </c>
      <c r="F507" s="272"/>
      <c r="G507" s="273"/>
      <c r="H507" s="274"/>
      <c r="I507" s="268"/>
      <c r="J507" s="275"/>
      <c r="K507" s="268"/>
      <c r="M507" s="269" t="s">
        <v>712</v>
      </c>
      <c r="O507" s="258"/>
    </row>
    <row r="508" spans="1:80">
      <c r="A508" s="267"/>
      <c r="B508" s="270"/>
      <c r="C508" s="335" t="s">
        <v>713</v>
      </c>
      <c r="D508" s="336"/>
      <c r="E508" s="271">
        <v>3</v>
      </c>
      <c r="F508" s="272"/>
      <c r="G508" s="273"/>
      <c r="H508" s="274"/>
      <c r="I508" s="268"/>
      <c r="J508" s="275"/>
      <c r="K508" s="268"/>
      <c r="M508" s="269" t="s">
        <v>713</v>
      </c>
      <c r="O508" s="258"/>
    </row>
    <row r="509" spans="1:80">
      <c r="A509" s="259">
        <v>114</v>
      </c>
      <c r="B509" s="260" t="s">
        <v>714</v>
      </c>
      <c r="C509" s="261" t="s">
        <v>715</v>
      </c>
      <c r="D509" s="262" t="s">
        <v>172</v>
      </c>
      <c r="E509" s="263">
        <v>29.01</v>
      </c>
      <c r="F509" s="263"/>
      <c r="G509" s="264">
        <f>E509*F509</f>
        <v>0</v>
      </c>
      <c r="H509" s="265">
        <v>1E-3</v>
      </c>
      <c r="I509" s="266">
        <f>E509*H509</f>
        <v>2.9010000000000001E-2</v>
      </c>
      <c r="J509" s="265">
        <v>-6.2E-2</v>
      </c>
      <c r="K509" s="266">
        <f>E509*J509</f>
        <v>-1.7986200000000001</v>
      </c>
      <c r="O509" s="258">
        <v>2</v>
      </c>
      <c r="AA509" s="233">
        <v>1</v>
      </c>
      <c r="AB509" s="233">
        <v>1</v>
      </c>
      <c r="AC509" s="233">
        <v>1</v>
      </c>
      <c r="AZ509" s="233">
        <v>1</v>
      </c>
      <c r="BA509" s="233">
        <f>IF(AZ509=1,G509,0)</f>
        <v>0</v>
      </c>
      <c r="BB509" s="233">
        <f>IF(AZ509=2,G509,0)</f>
        <v>0</v>
      </c>
      <c r="BC509" s="233">
        <f>IF(AZ509=3,G509,0)</f>
        <v>0</v>
      </c>
      <c r="BD509" s="233">
        <f>IF(AZ509=4,G509,0)</f>
        <v>0</v>
      </c>
      <c r="BE509" s="233">
        <f>IF(AZ509=5,G509,0)</f>
        <v>0</v>
      </c>
      <c r="CA509" s="258">
        <v>1</v>
      </c>
      <c r="CB509" s="258">
        <v>1</v>
      </c>
    </row>
    <row r="510" spans="1:80">
      <c r="A510" s="267"/>
      <c r="B510" s="270"/>
      <c r="C510" s="335" t="s">
        <v>716</v>
      </c>
      <c r="D510" s="336"/>
      <c r="E510" s="271">
        <v>6.3</v>
      </c>
      <c r="F510" s="272"/>
      <c r="G510" s="273"/>
      <c r="H510" s="274"/>
      <c r="I510" s="268"/>
      <c r="J510" s="275"/>
      <c r="K510" s="268"/>
      <c r="M510" s="269" t="s">
        <v>716</v>
      </c>
      <c r="O510" s="258"/>
    </row>
    <row r="511" spans="1:80">
      <c r="A511" s="267"/>
      <c r="B511" s="270"/>
      <c r="C511" s="335" t="s">
        <v>393</v>
      </c>
      <c r="D511" s="336"/>
      <c r="E511" s="271">
        <v>0.76500000000000001</v>
      </c>
      <c r="F511" s="272"/>
      <c r="G511" s="273"/>
      <c r="H511" s="274"/>
      <c r="I511" s="268"/>
      <c r="J511" s="275"/>
      <c r="K511" s="268"/>
      <c r="M511" s="269" t="s">
        <v>393</v>
      </c>
      <c r="O511" s="258"/>
    </row>
    <row r="512" spans="1:80">
      <c r="A512" s="267"/>
      <c r="B512" s="270"/>
      <c r="C512" s="335" t="s">
        <v>717</v>
      </c>
      <c r="D512" s="336"/>
      <c r="E512" s="271">
        <v>1.02</v>
      </c>
      <c r="F512" s="272"/>
      <c r="G512" s="273"/>
      <c r="H512" s="274"/>
      <c r="I512" s="268"/>
      <c r="J512" s="275"/>
      <c r="K512" s="268"/>
      <c r="M512" s="269" t="s">
        <v>717</v>
      </c>
      <c r="O512" s="258"/>
    </row>
    <row r="513" spans="1:80">
      <c r="A513" s="267"/>
      <c r="B513" s="270"/>
      <c r="C513" s="335" t="s">
        <v>395</v>
      </c>
      <c r="D513" s="336"/>
      <c r="E513" s="271">
        <v>1.05</v>
      </c>
      <c r="F513" s="272"/>
      <c r="G513" s="273"/>
      <c r="H513" s="274"/>
      <c r="I513" s="268"/>
      <c r="J513" s="275"/>
      <c r="K513" s="268"/>
      <c r="M513" s="269" t="s">
        <v>395</v>
      </c>
      <c r="O513" s="258"/>
    </row>
    <row r="514" spans="1:80">
      <c r="A514" s="267"/>
      <c r="B514" s="270"/>
      <c r="C514" s="335" t="s">
        <v>718</v>
      </c>
      <c r="D514" s="336"/>
      <c r="E514" s="271">
        <v>17.100000000000001</v>
      </c>
      <c r="F514" s="272"/>
      <c r="G514" s="273"/>
      <c r="H514" s="274"/>
      <c r="I514" s="268"/>
      <c r="J514" s="275"/>
      <c r="K514" s="268"/>
      <c r="M514" s="269" t="s">
        <v>718</v>
      </c>
      <c r="O514" s="258"/>
    </row>
    <row r="515" spans="1:80">
      <c r="A515" s="267"/>
      <c r="B515" s="270"/>
      <c r="C515" s="335" t="s">
        <v>397</v>
      </c>
      <c r="D515" s="336"/>
      <c r="E515" s="271">
        <v>1.92</v>
      </c>
      <c r="F515" s="272"/>
      <c r="G515" s="273"/>
      <c r="H515" s="274"/>
      <c r="I515" s="268"/>
      <c r="J515" s="275"/>
      <c r="K515" s="268"/>
      <c r="M515" s="269" t="s">
        <v>397</v>
      </c>
      <c r="O515" s="258"/>
    </row>
    <row r="516" spans="1:80">
      <c r="A516" s="267"/>
      <c r="B516" s="270"/>
      <c r="C516" s="335" t="s">
        <v>398</v>
      </c>
      <c r="D516" s="336"/>
      <c r="E516" s="271">
        <v>0.85499999999999998</v>
      </c>
      <c r="F516" s="272"/>
      <c r="G516" s="273"/>
      <c r="H516" s="274"/>
      <c r="I516" s="268"/>
      <c r="J516" s="275"/>
      <c r="K516" s="268"/>
      <c r="M516" s="269" t="s">
        <v>398</v>
      </c>
      <c r="O516" s="258"/>
    </row>
    <row r="517" spans="1:80">
      <c r="A517" s="259">
        <v>115</v>
      </c>
      <c r="B517" s="260" t="s">
        <v>719</v>
      </c>
      <c r="C517" s="261" t="s">
        <v>720</v>
      </c>
      <c r="D517" s="262" t="s">
        <v>229</v>
      </c>
      <c r="E517" s="263">
        <v>4</v>
      </c>
      <c r="F517" s="263"/>
      <c r="G517" s="264">
        <f>E517*F517</f>
        <v>0</v>
      </c>
      <c r="H517" s="265">
        <v>0</v>
      </c>
      <c r="I517" s="266">
        <f>E517*H517</f>
        <v>0</v>
      </c>
      <c r="J517" s="265">
        <v>0</v>
      </c>
      <c r="K517" s="266">
        <f>E517*J517</f>
        <v>0</v>
      </c>
      <c r="O517" s="258">
        <v>2</v>
      </c>
      <c r="AA517" s="233">
        <v>1</v>
      </c>
      <c r="AB517" s="233">
        <v>1</v>
      </c>
      <c r="AC517" s="233">
        <v>1</v>
      </c>
      <c r="AZ517" s="233">
        <v>1</v>
      </c>
      <c r="BA517" s="233">
        <f>IF(AZ517=1,G517,0)</f>
        <v>0</v>
      </c>
      <c r="BB517" s="233">
        <f>IF(AZ517=2,G517,0)</f>
        <v>0</v>
      </c>
      <c r="BC517" s="233">
        <f>IF(AZ517=3,G517,0)</f>
        <v>0</v>
      </c>
      <c r="BD517" s="233">
        <f>IF(AZ517=4,G517,0)</f>
        <v>0</v>
      </c>
      <c r="BE517" s="233">
        <f>IF(AZ517=5,G517,0)</f>
        <v>0</v>
      </c>
      <c r="CA517" s="258">
        <v>1</v>
      </c>
      <c r="CB517" s="258">
        <v>1</v>
      </c>
    </row>
    <row r="518" spans="1:80">
      <c r="A518" s="267"/>
      <c r="B518" s="270"/>
      <c r="C518" s="335" t="s">
        <v>721</v>
      </c>
      <c r="D518" s="336"/>
      <c r="E518" s="271">
        <v>4</v>
      </c>
      <c r="F518" s="272"/>
      <c r="G518" s="273"/>
      <c r="H518" s="274"/>
      <c r="I518" s="268"/>
      <c r="J518" s="275"/>
      <c r="K518" s="268"/>
      <c r="M518" s="269" t="s">
        <v>721</v>
      </c>
      <c r="O518" s="258"/>
    </row>
    <row r="519" spans="1:80">
      <c r="A519" s="259">
        <v>116</v>
      </c>
      <c r="B519" s="260" t="s">
        <v>722</v>
      </c>
      <c r="C519" s="261" t="s">
        <v>723</v>
      </c>
      <c r="D519" s="262" t="s">
        <v>172</v>
      </c>
      <c r="E519" s="263">
        <v>10.66</v>
      </c>
      <c r="F519" s="263"/>
      <c r="G519" s="264">
        <f>E519*F519</f>
        <v>0</v>
      </c>
      <c r="H519" s="265">
        <v>1.17E-3</v>
      </c>
      <c r="I519" s="266">
        <f>E519*H519</f>
        <v>1.2472200000000001E-2</v>
      </c>
      <c r="J519" s="265">
        <v>-7.5999999999999998E-2</v>
      </c>
      <c r="K519" s="266">
        <f>E519*J519</f>
        <v>-0.81015999999999999</v>
      </c>
      <c r="O519" s="258">
        <v>2</v>
      </c>
      <c r="AA519" s="233">
        <v>1</v>
      </c>
      <c r="AB519" s="233">
        <v>1</v>
      </c>
      <c r="AC519" s="233">
        <v>1</v>
      </c>
      <c r="AZ519" s="233">
        <v>1</v>
      </c>
      <c r="BA519" s="233">
        <f>IF(AZ519=1,G519,0)</f>
        <v>0</v>
      </c>
      <c r="BB519" s="233">
        <f>IF(AZ519=2,G519,0)</f>
        <v>0</v>
      </c>
      <c r="BC519" s="233">
        <f>IF(AZ519=3,G519,0)</f>
        <v>0</v>
      </c>
      <c r="BD519" s="233">
        <f>IF(AZ519=4,G519,0)</f>
        <v>0</v>
      </c>
      <c r="BE519" s="233">
        <f>IF(AZ519=5,G519,0)</f>
        <v>0</v>
      </c>
      <c r="CA519" s="258">
        <v>1</v>
      </c>
      <c r="CB519" s="258">
        <v>1</v>
      </c>
    </row>
    <row r="520" spans="1:80">
      <c r="A520" s="267"/>
      <c r="B520" s="270"/>
      <c r="C520" s="335" t="s">
        <v>724</v>
      </c>
      <c r="D520" s="336"/>
      <c r="E520" s="271">
        <v>5.5350000000000001</v>
      </c>
      <c r="F520" s="272"/>
      <c r="G520" s="273"/>
      <c r="H520" s="274"/>
      <c r="I520" s="268"/>
      <c r="J520" s="275"/>
      <c r="K520" s="268"/>
      <c r="M520" s="269" t="s">
        <v>724</v>
      </c>
      <c r="O520" s="258"/>
    </row>
    <row r="521" spans="1:80">
      <c r="A521" s="267"/>
      <c r="B521" s="270"/>
      <c r="C521" s="335" t="s">
        <v>725</v>
      </c>
      <c r="D521" s="336"/>
      <c r="E521" s="271">
        <v>1.4350000000000001</v>
      </c>
      <c r="F521" s="272"/>
      <c r="G521" s="273"/>
      <c r="H521" s="274"/>
      <c r="I521" s="268"/>
      <c r="J521" s="275"/>
      <c r="K521" s="268"/>
      <c r="M521" s="269" t="s">
        <v>725</v>
      </c>
      <c r="O521" s="258"/>
    </row>
    <row r="522" spans="1:80">
      <c r="A522" s="267"/>
      <c r="B522" s="270"/>
      <c r="C522" s="335" t="s">
        <v>726</v>
      </c>
      <c r="D522" s="336"/>
      <c r="E522" s="271">
        <v>3.69</v>
      </c>
      <c r="F522" s="272"/>
      <c r="G522" s="273"/>
      <c r="H522" s="274"/>
      <c r="I522" s="268"/>
      <c r="J522" s="275"/>
      <c r="K522" s="268"/>
      <c r="M522" s="269" t="s">
        <v>726</v>
      </c>
      <c r="O522" s="258"/>
    </row>
    <row r="523" spans="1:80">
      <c r="A523" s="259">
        <v>117</v>
      </c>
      <c r="B523" s="260" t="s">
        <v>727</v>
      </c>
      <c r="C523" s="261" t="s">
        <v>728</v>
      </c>
      <c r="D523" s="262" t="s">
        <v>172</v>
      </c>
      <c r="E523" s="263">
        <v>9.84</v>
      </c>
      <c r="F523" s="263"/>
      <c r="G523" s="264">
        <f>E523*F523</f>
        <v>0</v>
      </c>
      <c r="H523" s="265">
        <v>1E-3</v>
      </c>
      <c r="I523" s="266">
        <f>E523*H523</f>
        <v>9.8399999999999998E-3</v>
      </c>
      <c r="J523" s="265">
        <v>-6.3E-2</v>
      </c>
      <c r="K523" s="266">
        <f>E523*J523</f>
        <v>-0.61992000000000003</v>
      </c>
      <c r="O523" s="258">
        <v>2</v>
      </c>
      <c r="AA523" s="233">
        <v>1</v>
      </c>
      <c r="AB523" s="233">
        <v>1</v>
      </c>
      <c r="AC523" s="233">
        <v>1</v>
      </c>
      <c r="AZ523" s="233">
        <v>1</v>
      </c>
      <c r="BA523" s="233">
        <f>IF(AZ523=1,G523,0)</f>
        <v>0</v>
      </c>
      <c r="BB523" s="233">
        <f>IF(AZ523=2,G523,0)</f>
        <v>0</v>
      </c>
      <c r="BC523" s="233">
        <f>IF(AZ523=3,G523,0)</f>
        <v>0</v>
      </c>
      <c r="BD523" s="233">
        <f>IF(AZ523=4,G523,0)</f>
        <v>0</v>
      </c>
      <c r="BE523" s="233">
        <f>IF(AZ523=5,G523,0)</f>
        <v>0</v>
      </c>
      <c r="CA523" s="258">
        <v>1</v>
      </c>
      <c r="CB523" s="258">
        <v>1</v>
      </c>
    </row>
    <row r="524" spans="1:80">
      <c r="A524" s="267"/>
      <c r="B524" s="270"/>
      <c r="C524" s="335" t="s">
        <v>729</v>
      </c>
      <c r="D524" s="336"/>
      <c r="E524" s="271">
        <v>3.0750000000000002</v>
      </c>
      <c r="F524" s="272"/>
      <c r="G524" s="273"/>
      <c r="H524" s="274"/>
      <c r="I524" s="268"/>
      <c r="J524" s="275"/>
      <c r="K524" s="268"/>
      <c r="M524" s="269" t="s">
        <v>729</v>
      </c>
      <c r="O524" s="258"/>
    </row>
    <row r="525" spans="1:80">
      <c r="A525" s="267"/>
      <c r="B525" s="270"/>
      <c r="C525" s="335" t="s">
        <v>730</v>
      </c>
      <c r="D525" s="336"/>
      <c r="E525" s="271">
        <v>3.895</v>
      </c>
      <c r="F525" s="272"/>
      <c r="G525" s="273"/>
      <c r="H525" s="274"/>
      <c r="I525" s="268"/>
      <c r="J525" s="275"/>
      <c r="K525" s="268"/>
      <c r="M525" s="269" t="s">
        <v>730</v>
      </c>
      <c r="O525" s="258"/>
    </row>
    <row r="526" spans="1:80">
      <c r="A526" s="267"/>
      <c r="B526" s="270"/>
      <c r="C526" s="335" t="s">
        <v>731</v>
      </c>
      <c r="D526" s="336"/>
      <c r="E526" s="271">
        <v>2.87</v>
      </c>
      <c r="F526" s="272"/>
      <c r="G526" s="273"/>
      <c r="H526" s="274"/>
      <c r="I526" s="268"/>
      <c r="J526" s="275"/>
      <c r="K526" s="268"/>
      <c r="M526" s="269" t="s">
        <v>731</v>
      </c>
      <c r="O526" s="258"/>
    </row>
    <row r="527" spans="1:80">
      <c r="A527" s="276"/>
      <c r="B527" s="277" t="s">
        <v>103</v>
      </c>
      <c r="C527" s="278" t="s">
        <v>689</v>
      </c>
      <c r="D527" s="279"/>
      <c r="E527" s="280"/>
      <c r="F527" s="281"/>
      <c r="G527" s="282">
        <f>SUM(G489:G526)</f>
        <v>0</v>
      </c>
      <c r="H527" s="283"/>
      <c r="I527" s="284">
        <f>SUM(I489:I526)</f>
        <v>6.1546800000000006E-2</v>
      </c>
      <c r="J527" s="283"/>
      <c r="K527" s="284">
        <f>SUM(K489:K526)</f>
        <v>-38.672370000000001</v>
      </c>
      <c r="O527" s="258">
        <v>4</v>
      </c>
      <c r="BA527" s="285">
        <f>SUM(BA489:BA526)</f>
        <v>0</v>
      </c>
      <c r="BB527" s="285">
        <f>SUM(BB489:BB526)</f>
        <v>0</v>
      </c>
      <c r="BC527" s="285">
        <f>SUM(BC489:BC526)</f>
        <v>0</v>
      </c>
      <c r="BD527" s="285">
        <f>SUM(BD489:BD526)</f>
        <v>0</v>
      </c>
      <c r="BE527" s="285">
        <f>SUM(BE489:BE526)</f>
        <v>0</v>
      </c>
    </row>
    <row r="528" spans="1:80">
      <c r="A528" s="248" t="s">
        <v>100</v>
      </c>
      <c r="B528" s="249" t="s">
        <v>732</v>
      </c>
      <c r="C528" s="250" t="s">
        <v>733</v>
      </c>
      <c r="D528" s="251"/>
      <c r="E528" s="252"/>
      <c r="F528" s="252"/>
      <c r="G528" s="253"/>
      <c r="H528" s="254"/>
      <c r="I528" s="255"/>
      <c r="J528" s="256"/>
      <c r="K528" s="257"/>
      <c r="O528" s="258">
        <v>1</v>
      </c>
    </row>
    <row r="529" spans="1:80">
      <c r="A529" s="259">
        <v>118</v>
      </c>
      <c r="B529" s="260" t="s">
        <v>735</v>
      </c>
      <c r="C529" s="261" t="s">
        <v>736</v>
      </c>
      <c r="D529" s="262" t="s">
        <v>201</v>
      </c>
      <c r="E529" s="263">
        <v>5</v>
      </c>
      <c r="F529" s="263"/>
      <c r="G529" s="264">
        <f>E529*F529</f>
        <v>0</v>
      </c>
      <c r="H529" s="265">
        <v>4.8999999999999998E-4</v>
      </c>
      <c r="I529" s="266">
        <f>E529*H529</f>
        <v>2.4499999999999999E-3</v>
      </c>
      <c r="J529" s="265">
        <v>-0.04</v>
      </c>
      <c r="K529" s="266">
        <f>E529*J529</f>
        <v>-0.2</v>
      </c>
      <c r="O529" s="258">
        <v>2</v>
      </c>
      <c r="AA529" s="233">
        <v>1</v>
      </c>
      <c r="AB529" s="233">
        <v>1</v>
      </c>
      <c r="AC529" s="233">
        <v>1</v>
      </c>
      <c r="AZ529" s="233">
        <v>1</v>
      </c>
      <c r="BA529" s="233">
        <f>IF(AZ529=1,G529,0)</f>
        <v>0</v>
      </c>
      <c r="BB529" s="233">
        <f>IF(AZ529=2,G529,0)</f>
        <v>0</v>
      </c>
      <c r="BC529" s="233">
        <f>IF(AZ529=3,G529,0)</f>
        <v>0</v>
      </c>
      <c r="BD529" s="233">
        <f>IF(AZ529=4,G529,0)</f>
        <v>0</v>
      </c>
      <c r="BE529" s="233">
        <f>IF(AZ529=5,G529,0)</f>
        <v>0</v>
      </c>
      <c r="CA529" s="258">
        <v>1</v>
      </c>
      <c r="CB529" s="258">
        <v>1</v>
      </c>
    </row>
    <row r="530" spans="1:80">
      <c r="A530" s="259">
        <v>119</v>
      </c>
      <c r="B530" s="260" t="s">
        <v>737</v>
      </c>
      <c r="C530" s="261" t="s">
        <v>738</v>
      </c>
      <c r="D530" s="262" t="s">
        <v>172</v>
      </c>
      <c r="E530" s="263">
        <v>80.64</v>
      </c>
      <c r="F530" s="263"/>
      <c r="G530" s="264">
        <f>E530*F530</f>
        <v>0</v>
      </c>
      <c r="H530" s="265">
        <v>0</v>
      </c>
      <c r="I530" s="266">
        <f>E530*H530</f>
        <v>0</v>
      </c>
      <c r="J530" s="265">
        <v>-0.01</v>
      </c>
      <c r="K530" s="266">
        <f>E530*J530</f>
        <v>-0.80640000000000001</v>
      </c>
      <c r="O530" s="258">
        <v>2</v>
      </c>
      <c r="AA530" s="233">
        <v>1</v>
      </c>
      <c r="AB530" s="233">
        <v>1</v>
      </c>
      <c r="AC530" s="233">
        <v>1</v>
      </c>
      <c r="AZ530" s="233">
        <v>1</v>
      </c>
      <c r="BA530" s="233">
        <f>IF(AZ530=1,G530,0)</f>
        <v>0</v>
      </c>
      <c r="BB530" s="233">
        <f>IF(AZ530=2,G530,0)</f>
        <v>0</v>
      </c>
      <c r="BC530" s="233">
        <f>IF(AZ530=3,G530,0)</f>
        <v>0</v>
      </c>
      <c r="BD530" s="233">
        <f>IF(AZ530=4,G530,0)</f>
        <v>0</v>
      </c>
      <c r="BE530" s="233">
        <f>IF(AZ530=5,G530,0)</f>
        <v>0</v>
      </c>
      <c r="CA530" s="258">
        <v>1</v>
      </c>
      <c r="CB530" s="258">
        <v>1</v>
      </c>
    </row>
    <row r="531" spans="1:80">
      <c r="A531" s="259">
        <v>120</v>
      </c>
      <c r="B531" s="260" t="s">
        <v>739</v>
      </c>
      <c r="C531" s="261" t="s">
        <v>740</v>
      </c>
      <c r="D531" s="262" t="s">
        <v>172</v>
      </c>
      <c r="E531" s="263">
        <v>296.13</v>
      </c>
      <c r="F531" s="263"/>
      <c r="G531" s="264">
        <f>E531*F531</f>
        <v>0</v>
      </c>
      <c r="H531" s="265">
        <v>0</v>
      </c>
      <c r="I531" s="266">
        <f>E531*H531</f>
        <v>0</v>
      </c>
      <c r="J531" s="265">
        <v>-0.02</v>
      </c>
      <c r="K531" s="266">
        <f>E531*J531</f>
        <v>-5.9226000000000001</v>
      </c>
      <c r="O531" s="258">
        <v>2</v>
      </c>
      <c r="AA531" s="233">
        <v>1</v>
      </c>
      <c r="AB531" s="233">
        <v>1</v>
      </c>
      <c r="AC531" s="233">
        <v>1</v>
      </c>
      <c r="AZ531" s="233">
        <v>1</v>
      </c>
      <c r="BA531" s="233">
        <f>IF(AZ531=1,G531,0)</f>
        <v>0</v>
      </c>
      <c r="BB531" s="233">
        <f>IF(AZ531=2,G531,0)</f>
        <v>0</v>
      </c>
      <c r="BC531" s="233">
        <f>IF(AZ531=3,G531,0)</f>
        <v>0</v>
      </c>
      <c r="BD531" s="233">
        <f>IF(AZ531=4,G531,0)</f>
        <v>0</v>
      </c>
      <c r="BE531" s="233">
        <f>IF(AZ531=5,G531,0)</f>
        <v>0</v>
      </c>
      <c r="CA531" s="258">
        <v>1</v>
      </c>
      <c r="CB531" s="258">
        <v>1</v>
      </c>
    </row>
    <row r="532" spans="1:80">
      <c r="A532" s="259">
        <v>121</v>
      </c>
      <c r="B532" s="260" t="s">
        <v>741</v>
      </c>
      <c r="C532" s="261" t="s">
        <v>742</v>
      </c>
      <c r="D532" s="262" t="s">
        <v>172</v>
      </c>
      <c r="E532" s="263">
        <v>311.74</v>
      </c>
      <c r="F532" s="263"/>
      <c r="G532" s="264">
        <f>E532*F532</f>
        <v>0</v>
      </c>
      <c r="H532" s="265">
        <v>0</v>
      </c>
      <c r="I532" s="266">
        <f>E532*H532</f>
        <v>0</v>
      </c>
      <c r="J532" s="265">
        <v>-1.6E-2</v>
      </c>
      <c r="K532" s="266">
        <f>E532*J532</f>
        <v>-4.9878400000000003</v>
      </c>
      <c r="O532" s="258">
        <v>2</v>
      </c>
      <c r="AA532" s="233">
        <v>1</v>
      </c>
      <c r="AB532" s="233">
        <v>1</v>
      </c>
      <c r="AC532" s="233">
        <v>1</v>
      </c>
      <c r="AZ532" s="233">
        <v>1</v>
      </c>
      <c r="BA532" s="233">
        <f>IF(AZ532=1,G532,0)</f>
        <v>0</v>
      </c>
      <c r="BB532" s="233">
        <f>IF(AZ532=2,G532,0)</f>
        <v>0</v>
      </c>
      <c r="BC532" s="233">
        <f>IF(AZ532=3,G532,0)</f>
        <v>0</v>
      </c>
      <c r="BD532" s="233">
        <f>IF(AZ532=4,G532,0)</f>
        <v>0</v>
      </c>
      <c r="BE532" s="233">
        <f>IF(AZ532=5,G532,0)</f>
        <v>0</v>
      </c>
      <c r="CA532" s="258">
        <v>1</v>
      </c>
      <c r="CB532" s="258">
        <v>1</v>
      </c>
    </row>
    <row r="533" spans="1:80">
      <c r="A533" s="267"/>
      <c r="B533" s="270"/>
      <c r="C533" s="335" t="s">
        <v>498</v>
      </c>
      <c r="D533" s="336"/>
      <c r="E533" s="271">
        <v>64.53</v>
      </c>
      <c r="F533" s="272"/>
      <c r="G533" s="273"/>
      <c r="H533" s="274"/>
      <c r="I533" s="268"/>
      <c r="J533" s="275"/>
      <c r="K533" s="268"/>
      <c r="M533" s="269" t="s">
        <v>498</v>
      </c>
      <c r="O533" s="258"/>
    </row>
    <row r="534" spans="1:80">
      <c r="A534" s="267"/>
      <c r="B534" s="270"/>
      <c r="C534" s="335" t="s">
        <v>499</v>
      </c>
      <c r="D534" s="336"/>
      <c r="E534" s="271">
        <v>30.2</v>
      </c>
      <c r="F534" s="272"/>
      <c r="G534" s="273"/>
      <c r="H534" s="274"/>
      <c r="I534" s="268"/>
      <c r="J534" s="275"/>
      <c r="K534" s="268"/>
      <c r="M534" s="269" t="s">
        <v>499</v>
      </c>
      <c r="O534" s="258"/>
    </row>
    <row r="535" spans="1:80">
      <c r="A535" s="267"/>
      <c r="B535" s="270"/>
      <c r="C535" s="335" t="s">
        <v>500</v>
      </c>
      <c r="D535" s="336"/>
      <c r="E535" s="271">
        <v>64.53</v>
      </c>
      <c r="F535" s="272"/>
      <c r="G535" s="273"/>
      <c r="H535" s="274"/>
      <c r="I535" s="268"/>
      <c r="J535" s="275"/>
      <c r="K535" s="268"/>
      <c r="M535" s="269" t="s">
        <v>500</v>
      </c>
      <c r="O535" s="258"/>
    </row>
    <row r="536" spans="1:80">
      <c r="A536" s="267"/>
      <c r="B536" s="270"/>
      <c r="C536" s="335" t="s">
        <v>743</v>
      </c>
      <c r="D536" s="336"/>
      <c r="E536" s="271">
        <v>19.98</v>
      </c>
      <c r="F536" s="272"/>
      <c r="G536" s="273"/>
      <c r="H536" s="274"/>
      <c r="I536" s="268"/>
      <c r="J536" s="275"/>
      <c r="K536" s="268"/>
      <c r="M536" s="269" t="s">
        <v>743</v>
      </c>
      <c r="O536" s="258"/>
    </row>
    <row r="537" spans="1:80">
      <c r="A537" s="267"/>
      <c r="B537" s="270"/>
      <c r="C537" s="335" t="s">
        <v>744</v>
      </c>
      <c r="D537" s="336"/>
      <c r="E537" s="271">
        <v>51.3</v>
      </c>
      <c r="F537" s="272"/>
      <c r="G537" s="273"/>
      <c r="H537" s="274"/>
      <c r="I537" s="268"/>
      <c r="J537" s="275"/>
      <c r="K537" s="268"/>
      <c r="M537" s="269" t="s">
        <v>744</v>
      </c>
      <c r="O537" s="258"/>
    </row>
    <row r="538" spans="1:80">
      <c r="A538" s="267"/>
      <c r="B538" s="270"/>
      <c r="C538" s="335" t="s">
        <v>745</v>
      </c>
      <c r="D538" s="336"/>
      <c r="E538" s="271">
        <v>81.2</v>
      </c>
      <c r="F538" s="272"/>
      <c r="G538" s="273"/>
      <c r="H538" s="274"/>
      <c r="I538" s="268"/>
      <c r="J538" s="275"/>
      <c r="K538" s="268"/>
      <c r="M538" s="269" t="s">
        <v>745</v>
      </c>
      <c r="O538" s="258"/>
    </row>
    <row r="539" spans="1:80">
      <c r="A539" s="276"/>
      <c r="B539" s="277" t="s">
        <v>103</v>
      </c>
      <c r="C539" s="278" t="s">
        <v>734</v>
      </c>
      <c r="D539" s="279"/>
      <c r="E539" s="280"/>
      <c r="F539" s="281"/>
      <c r="G539" s="282">
        <f>SUM(G528:G538)</f>
        <v>0</v>
      </c>
      <c r="H539" s="283"/>
      <c r="I539" s="284">
        <f>SUM(I528:I538)</f>
        <v>2.4499999999999999E-3</v>
      </c>
      <c r="J539" s="283"/>
      <c r="K539" s="284">
        <f>SUM(K528:K538)</f>
        <v>-11.916840000000001</v>
      </c>
      <c r="O539" s="258">
        <v>4</v>
      </c>
      <c r="BA539" s="285">
        <f>SUM(BA528:BA538)</f>
        <v>0</v>
      </c>
      <c r="BB539" s="285">
        <f>SUM(BB528:BB538)</f>
        <v>0</v>
      </c>
      <c r="BC539" s="285">
        <f>SUM(BC528:BC538)</f>
        <v>0</v>
      </c>
      <c r="BD539" s="285">
        <f>SUM(BD528:BD538)</f>
        <v>0</v>
      </c>
      <c r="BE539" s="285">
        <f>SUM(BE528:BE538)</f>
        <v>0</v>
      </c>
    </row>
    <row r="540" spans="1:80">
      <c r="A540" s="248" t="s">
        <v>100</v>
      </c>
      <c r="B540" s="249" t="s">
        <v>746</v>
      </c>
      <c r="C540" s="250" t="s">
        <v>747</v>
      </c>
      <c r="D540" s="251"/>
      <c r="E540" s="252"/>
      <c r="F540" s="252"/>
      <c r="G540" s="253"/>
      <c r="H540" s="254"/>
      <c r="I540" s="255"/>
      <c r="J540" s="256"/>
      <c r="K540" s="257"/>
      <c r="O540" s="258">
        <v>1</v>
      </c>
    </row>
    <row r="541" spans="1:80">
      <c r="A541" s="259">
        <v>122</v>
      </c>
      <c r="B541" s="260" t="s">
        <v>749</v>
      </c>
      <c r="C541" s="261" t="s">
        <v>750</v>
      </c>
      <c r="D541" s="262" t="s">
        <v>181</v>
      </c>
      <c r="E541" s="263">
        <v>256.75035652999998</v>
      </c>
      <c r="F541" s="263">
        <v>0</v>
      </c>
      <c r="G541" s="264">
        <f>E541*F541</f>
        <v>0</v>
      </c>
      <c r="H541" s="265">
        <v>0</v>
      </c>
      <c r="I541" s="266">
        <f>E541*H541</f>
        <v>0</v>
      </c>
      <c r="J541" s="265"/>
      <c r="K541" s="266">
        <f>E541*J541</f>
        <v>0</v>
      </c>
      <c r="O541" s="258">
        <v>2</v>
      </c>
      <c r="AA541" s="233">
        <v>7</v>
      </c>
      <c r="AB541" s="233">
        <v>1</v>
      </c>
      <c r="AC541" s="233">
        <v>2</v>
      </c>
      <c r="AZ541" s="233">
        <v>1</v>
      </c>
      <c r="BA541" s="233">
        <f>IF(AZ541=1,G541,0)</f>
        <v>0</v>
      </c>
      <c r="BB541" s="233">
        <f>IF(AZ541=2,G541,0)</f>
        <v>0</v>
      </c>
      <c r="BC541" s="233">
        <f>IF(AZ541=3,G541,0)</f>
        <v>0</v>
      </c>
      <c r="BD541" s="233">
        <f>IF(AZ541=4,G541,0)</f>
        <v>0</v>
      </c>
      <c r="BE541" s="233">
        <f>IF(AZ541=5,G541,0)</f>
        <v>0</v>
      </c>
      <c r="CA541" s="258">
        <v>7</v>
      </c>
      <c r="CB541" s="258">
        <v>1</v>
      </c>
    </row>
    <row r="542" spans="1:80">
      <c r="A542" s="276"/>
      <c r="B542" s="277" t="s">
        <v>103</v>
      </c>
      <c r="C542" s="278" t="s">
        <v>748</v>
      </c>
      <c r="D542" s="279"/>
      <c r="E542" s="280"/>
      <c r="F542" s="281"/>
      <c r="G542" s="282">
        <f>SUM(G540:G541)</f>
        <v>0</v>
      </c>
      <c r="H542" s="283"/>
      <c r="I542" s="284">
        <f>SUM(I540:I541)</f>
        <v>0</v>
      </c>
      <c r="J542" s="283"/>
      <c r="K542" s="284">
        <f>SUM(K540:K541)</f>
        <v>0</v>
      </c>
      <c r="O542" s="258">
        <v>4</v>
      </c>
      <c r="BA542" s="285">
        <f>SUM(BA540:BA541)</f>
        <v>0</v>
      </c>
      <c r="BB542" s="285">
        <f>SUM(BB540:BB541)</f>
        <v>0</v>
      </c>
      <c r="BC542" s="285">
        <f>SUM(BC540:BC541)</f>
        <v>0</v>
      </c>
      <c r="BD542" s="285">
        <f>SUM(BD540:BD541)</f>
        <v>0</v>
      </c>
      <c r="BE542" s="285">
        <f>SUM(BE540:BE541)</f>
        <v>0</v>
      </c>
    </row>
    <row r="543" spans="1:80">
      <c r="A543" s="248" t="s">
        <v>100</v>
      </c>
      <c r="B543" s="249" t="s">
        <v>751</v>
      </c>
      <c r="C543" s="250" t="s">
        <v>752</v>
      </c>
      <c r="D543" s="251"/>
      <c r="E543" s="252"/>
      <c r="F543" s="252"/>
      <c r="G543" s="253"/>
      <c r="H543" s="254"/>
      <c r="I543" s="255"/>
      <c r="J543" s="256"/>
      <c r="K543" s="257"/>
      <c r="O543" s="258">
        <v>1</v>
      </c>
    </row>
    <row r="544" spans="1:80">
      <c r="A544" s="259">
        <v>123</v>
      </c>
      <c r="B544" s="260" t="s">
        <v>754</v>
      </c>
      <c r="C544" s="261" t="s">
        <v>755</v>
      </c>
      <c r="D544" s="262" t="s">
        <v>172</v>
      </c>
      <c r="E544" s="263">
        <v>163.34</v>
      </c>
      <c r="F544" s="263"/>
      <c r="G544" s="264">
        <f>E544*F544</f>
        <v>0</v>
      </c>
      <c r="H544" s="265">
        <v>0</v>
      </c>
      <c r="I544" s="266">
        <f>E544*H544</f>
        <v>0</v>
      </c>
      <c r="J544" s="265">
        <v>0</v>
      </c>
      <c r="K544" s="266">
        <f>E544*J544</f>
        <v>0</v>
      </c>
      <c r="O544" s="258">
        <v>2</v>
      </c>
      <c r="AA544" s="233">
        <v>1</v>
      </c>
      <c r="AB544" s="233">
        <v>7</v>
      </c>
      <c r="AC544" s="233">
        <v>7</v>
      </c>
      <c r="AZ544" s="233">
        <v>2</v>
      </c>
      <c r="BA544" s="233">
        <f>IF(AZ544=1,G544,0)</f>
        <v>0</v>
      </c>
      <c r="BB544" s="233">
        <f>IF(AZ544=2,G544,0)</f>
        <v>0</v>
      </c>
      <c r="BC544" s="233">
        <f>IF(AZ544=3,G544,0)</f>
        <v>0</v>
      </c>
      <c r="BD544" s="233">
        <f>IF(AZ544=4,G544,0)</f>
        <v>0</v>
      </c>
      <c r="BE544" s="233">
        <f>IF(AZ544=5,G544,0)</f>
        <v>0</v>
      </c>
      <c r="CA544" s="258">
        <v>1</v>
      </c>
      <c r="CB544" s="258">
        <v>7</v>
      </c>
    </row>
    <row r="545" spans="1:80">
      <c r="A545" s="267"/>
      <c r="B545" s="270"/>
      <c r="C545" s="335" t="s">
        <v>756</v>
      </c>
      <c r="D545" s="336"/>
      <c r="E545" s="271">
        <v>85.2</v>
      </c>
      <c r="F545" s="272"/>
      <c r="G545" s="273"/>
      <c r="H545" s="274"/>
      <c r="I545" s="268"/>
      <c r="J545" s="275"/>
      <c r="K545" s="268"/>
      <c r="M545" s="269" t="s">
        <v>756</v>
      </c>
      <c r="O545" s="258"/>
    </row>
    <row r="546" spans="1:80">
      <c r="A546" s="267"/>
      <c r="B546" s="270"/>
      <c r="C546" s="335" t="s">
        <v>757</v>
      </c>
      <c r="D546" s="336"/>
      <c r="E546" s="271">
        <v>78.14</v>
      </c>
      <c r="F546" s="272"/>
      <c r="G546" s="273"/>
      <c r="H546" s="274"/>
      <c r="I546" s="268"/>
      <c r="J546" s="275"/>
      <c r="K546" s="268"/>
      <c r="M546" s="269" t="s">
        <v>757</v>
      </c>
      <c r="O546" s="258"/>
    </row>
    <row r="547" spans="1:80" ht="20.399999999999999">
      <c r="A547" s="259">
        <v>124</v>
      </c>
      <c r="B547" s="260" t="s">
        <v>758</v>
      </c>
      <c r="C547" s="261" t="s">
        <v>759</v>
      </c>
      <c r="D547" s="262" t="s">
        <v>172</v>
      </c>
      <c r="E547" s="263">
        <v>23.4</v>
      </c>
      <c r="F547" s="263"/>
      <c r="G547" s="264">
        <f>E547*F547</f>
        <v>0</v>
      </c>
      <c r="H547" s="265">
        <v>5.1999999999999995E-4</v>
      </c>
      <c r="I547" s="266">
        <f>E547*H547</f>
        <v>1.2167999999999998E-2</v>
      </c>
      <c r="J547" s="265">
        <v>0</v>
      </c>
      <c r="K547" s="266">
        <f>E547*J547</f>
        <v>0</v>
      </c>
      <c r="O547" s="258">
        <v>2</v>
      </c>
      <c r="AA547" s="233">
        <v>1</v>
      </c>
      <c r="AB547" s="233">
        <v>7</v>
      </c>
      <c r="AC547" s="233">
        <v>7</v>
      </c>
      <c r="AZ547" s="233">
        <v>2</v>
      </c>
      <c r="BA547" s="233">
        <f>IF(AZ547=1,G547,0)</f>
        <v>0</v>
      </c>
      <c r="BB547" s="233">
        <f>IF(AZ547=2,G547,0)</f>
        <v>0</v>
      </c>
      <c r="BC547" s="233">
        <f>IF(AZ547=3,G547,0)</f>
        <v>0</v>
      </c>
      <c r="BD547" s="233">
        <f>IF(AZ547=4,G547,0)</f>
        <v>0</v>
      </c>
      <c r="BE547" s="233">
        <f>IF(AZ547=5,G547,0)</f>
        <v>0</v>
      </c>
      <c r="CA547" s="258">
        <v>1</v>
      </c>
      <c r="CB547" s="258">
        <v>7</v>
      </c>
    </row>
    <row r="548" spans="1:80">
      <c r="A548" s="267"/>
      <c r="B548" s="270"/>
      <c r="C548" s="335" t="s">
        <v>760</v>
      </c>
      <c r="D548" s="336"/>
      <c r="E548" s="271">
        <v>0</v>
      </c>
      <c r="F548" s="272"/>
      <c r="G548" s="273"/>
      <c r="H548" s="274"/>
      <c r="I548" s="268"/>
      <c r="J548" s="275"/>
      <c r="K548" s="268"/>
      <c r="M548" s="269" t="s">
        <v>760</v>
      </c>
      <c r="O548" s="258"/>
    </row>
    <row r="549" spans="1:80">
      <c r="A549" s="267"/>
      <c r="B549" s="270"/>
      <c r="C549" s="335" t="s">
        <v>761</v>
      </c>
      <c r="D549" s="336"/>
      <c r="E549" s="271">
        <v>11.975</v>
      </c>
      <c r="F549" s="272"/>
      <c r="G549" s="273"/>
      <c r="H549" s="274"/>
      <c r="I549" s="268"/>
      <c r="J549" s="275"/>
      <c r="K549" s="268"/>
      <c r="M549" s="269" t="s">
        <v>761</v>
      </c>
      <c r="O549" s="258"/>
    </row>
    <row r="550" spans="1:80">
      <c r="A550" s="267"/>
      <c r="B550" s="270"/>
      <c r="C550" s="335" t="s">
        <v>762</v>
      </c>
      <c r="D550" s="336"/>
      <c r="E550" s="271">
        <v>11.425000000000001</v>
      </c>
      <c r="F550" s="272"/>
      <c r="G550" s="273"/>
      <c r="H550" s="274"/>
      <c r="I550" s="268"/>
      <c r="J550" s="275"/>
      <c r="K550" s="268"/>
      <c r="M550" s="269" t="s">
        <v>762</v>
      </c>
      <c r="O550" s="258"/>
    </row>
    <row r="551" spans="1:80">
      <c r="A551" s="259">
        <v>125</v>
      </c>
      <c r="B551" s="260" t="s">
        <v>763</v>
      </c>
      <c r="C551" s="261" t="s">
        <v>764</v>
      </c>
      <c r="D551" s="262" t="s">
        <v>172</v>
      </c>
      <c r="E551" s="263">
        <v>8.6</v>
      </c>
      <c r="F551" s="263"/>
      <c r="G551" s="264">
        <f>E551*F551</f>
        <v>0</v>
      </c>
      <c r="H551" s="265">
        <v>8.0000000000000007E-5</v>
      </c>
      <c r="I551" s="266">
        <f>E551*H551</f>
        <v>6.8800000000000003E-4</v>
      </c>
      <c r="J551" s="265">
        <v>0</v>
      </c>
      <c r="K551" s="266">
        <f>E551*J551</f>
        <v>0</v>
      </c>
      <c r="O551" s="258">
        <v>2</v>
      </c>
      <c r="AA551" s="233">
        <v>1</v>
      </c>
      <c r="AB551" s="233">
        <v>7</v>
      </c>
      <c r="AC551" s="233">
        <v>7</v>
      </c>
      <c r="AZ551" s="233">
        <v>2</v>
      </c>
      <c r="BA551" s="233">
        <f>IF(AZ551=1,G551,0)</f>
        <v>0</v>
      </c>
      <c r="BB551" s="233">
        <f>IF(AZ551=2,G551,0)</f>
        <v>0</v>
      </c>
      <c r="BC551" s="233">
        <f>IF(AZ551=3,G551,0)</f>
        <v>0</v>
      </c>
      <c r="BD551" s="233">
        <f>IF(AZ551=4,G551,0)</f>
        <v>0</v>
      </c>
      <c r="BE551" s="233">
        <f>IF(AZ551=5,G551,0)</f>
        <v>0</v>
      </c>
      <c r="CA551" s="258">
        <v>1</v>
      </c>
      <c r="CB551" s="258">
        <v>7</v>
      </c>
    </row>
    <row r="552" spans="1:80">
      <c r="A552" s="267"/>
      <c r="B552" s="270"/>
      <c r="C552" s="335" t="s">
        <v>765</v>
      </c>
      <c r="D552" s="336"/>
      <c r="E552" s="271">
        <v>5.34</v>
      </c>
      <c r="F552" s="272"/>
      <c r="G552" s="273"/>
      <c r="H552" s="274"/>
      <c r="I552" s="268"/>
      <c r="J552" s="275"/>
      <c r="K552" s="268"/>
      <c r="M552" s="269" t="s">
        <v>765</v>
      </c>
      <c r="O552" s="258"/>
    </row>
    <row r="553" spans="1:80">
      <c r="A553" s="267"/>
      <c r="B553" s="270"/>
      <c r="C553" s="335" t="s">
        <v>766</v>
      </c>
      <c r="D553" s="336"/>
      <c r="E553" s="271">
        <v>3.26</v>
      </c>
      <c r="F553" s="272"/>
      <c r="G553" s="273"/>
      <c r="H553" s="274"/>
      <c r="I553" s="268"/>
      <c r="J553" s="275"/>
      <c r="K553" s="268"/>
      <c r="M553" s="269" t="s">
        <v>766</v>
      </c>
      <c r="O553" s="258"/>
    </row>
    <row r="554" spans="1:80" ht="20.399999999999999">
      <c r="A554" s="259">
        <v>126</v>
      </c>
      <c r="B554" s="260" t="s">
        <v>767</v>
      </c>
      <c r="C554" s="261" t="s">
        <v>768</v>
      </c>
      <c r="D554" s="262" t="s">
        <v>172</v>
      </c>
      <c r="E554" s="263">
        <v>163.34</v>
      </c>
      <c r="F554" s="263"/>
      <c r="G554" s="264">
        <f>E554*F554</f>
        <v>0</v>
      </c>
      <c r="H554" s="265">
        <v>8.1999999999999998E-4</v>
      </c>
      <c r="I554" s="266">
        <f>E554*H554</f>
        <v>0.1339388</v>
      </c>
      <c r="J554" s="265">
        <v>0</v>
      </c>
      <c r="K554" s="266">
        <f>E554*J554</f>
        <v>0</v>
      </c>
      <c r="O554" s="258">
        <v>2</v>
      </c>
      <c r="AA554" s="233">
        <v>1</v>
      </c>
      <c r="AB554" s="233">
        <v>7</v>
      </c>
      <c r="AC554" s="233">
        <v>7</v>
      </c>
      <c r="AZ554" s="233">
        <v>2</v>
      </c>
      <c r="BA554" s="233">
        <f>IF(AZ554=1,G554,0)</f>
        <v>0</v>
      </c>
      <c r="BB554" s="233">
        <f>IF(AZ554=2,G554,0)</f>
        <v>0</v>
      </c>
      <c r="BC554" s="233">
        <f>IF(AZ554=3,G554,0)</f>
        <v>0</v>
      </c>
      <c r="BD554" s="233">
        <f>IF(AZ554=4,G554,0)</f>
        <v>0</v>
      </c>
      <c r="BE554" s="233">
        <f>IF(AZ554=5,G554,0)</f>
        <v>0</v>
      </c>
      <c r="CA554" s="258">
        <v>1</v>
      </c>
      <c r="CB554" s="258">
        <v>7</v>
      </c>
    </row>
    <row r="555" spans="1:80">
      <c r="A555" s="267"/>
      <c r="B555" s="270"/>
      <c r="C555" s="335" t="s">
        <v>756</v>
      </c>
      <c r="D555" s="336"/>
      <c r="E555" s="271">
        <v>85.2</v>
      </c>
      <c r="F555" s="272"/>
      <c r="G555" s="273"/>
      <c r="H555" s="274"/>
      <c r="I555" s="268"/>
      <c r="J555" s="275"/>
      <c r="K555" s="268"/>
      <c r="M555" s="269" t="s">
        <v>756</v>
      </c>
      <c r="O555" s="258"/>
    </row>
    <row r="556" spans="1:80">
      <c r="A556" s="267"/>
      <c r="B556" s="270"/>
      <c r="C556" s="335" t="s">
        <v>757</v>
      </c>
      <c r="D556" s="336"/>
      <c r="E556" s="271">
        <v>78.14</v>
      </c>
      <c r="F556" s="272"/>
      <c r="G556" s="273"/>
      <c r="H556" s="274"/>
      <c r="I556" s="268"/>
      <c r="J556" s="275"/>
      <c r="K556" s="268"/>
      <c r="M556" s="269" t="s">
        <v>757</v>
      </c>
      <c r="O556" s="258"/>
    </row>
    <row r="557" spans="1:80" ht="20.399999999999999">
      <c r="A557" s="259">
        <v>127</v>
      </c>
      <c r="B557" s="260" t="s">
        <v>769</v>
      </c>
      <c r="C557" s="261" t="s">
        <v>770</v>
      </c>
      <c r="D557" s="262" t="s">
        <v>172</v>
      </c>
      <c r="E557" s="263">
        <v>23.4</v>
      </c>
      <c r="F557" s="263"/>
      <c r="G557" s="264">
        <f>E557*F557</f>
        <v>0</v>
      </c>
      <c r="H557" s="265">
        <v>9.8999999999999999E-4</v>
      </c>
      <c r="I557" s="266">
        <f>E557*H557</f>
        <v>2.3165999999999999E-2</v>
      </c>
      <c r="J557" s="265">
        <v>0</v>
      </c>
      <c r="K557" s="266">
        <f>E557*J557</f>
        <v>0</v>
      </c>
      <c r="O557" s="258">
        <v>2</v>
      </c>
      <c r="AA557" s="233">
        <v>1</v>
      </c>
      <c r="AB557" s="233">
        <v>7</v>
      </c>
      <c r="AC557" s="233">
        <v>7</v>
      </c>
      <c r="AZ557" s="233">
        <v>2</v>
      </c>
      <c r="BA557" s="233">
        <f>IF(AZ557=1,G557,0)</f>
        <v>0</v>
      </c>
      <c r="BB557" s="233">
        <f>IF(AZ557=2,G557,0)</f>
        <v>0</v>
      </c>
      <c r="BC557" s="233">
        <f>IF(AZ557=3,G557,0)</f>
        <v>0</v>
      </c>
      <c r="BD557" s="233">
        <f>IF(AZ557=4,G557,0)</f>
        <v>0</v>
      </c>
      <c r="BE557" s="233">
        <f>IF(AZ557=5,G557,0)</f>
        <v>0</v>
      </c>
      <c r="CA557" s="258">
        <v>1</v>
      </c>
      <c r="CB557" s="258">
        <v>7</v>
      </c>
    </row>
    <row r="558" spans="1:80">
      <c r="A558" s="267"/>
      <c r="B558" s="270"/>
      <c r="C558" s="335" t="s">
        <v>760</v>
      </c>
      <c r="D558" s="336"/>
      <c r="E558" s="271">
        <v>0</v>
      </c>
      <c r="F558" s="272"/>
      <c r="G558" s="273"/>
      <c r="H558" s="274"/>
      <c r="I558" s="268"/>
      <c r="J558" s="275"/>
      <c r="K558" s="268"/>
      <c r="M558" s="269" t="s">
        <v>760</v>
      </c>
      <c r="O558" s="258"/>
    </row>
    <row r="559" spans="1:80">
      <c r="A559" s="267"/>
      <c r="B559" s="270"/>
      <c r="C559" s="335" t="s">
        <v>761</v>
      </c>
      <c r="D559" s="336"/>
      <c r="E559" s="271">
        <v>11.975</v>
      </c>
      <c r="F559" s="272"/>
      <c r="G559" s="273"/>
      <c r="H559" s="274"/>
      <c r="I559" s="268"/>
      <c r="J559" s="275"/>
      <c r="K559" s="268"/>
      <c r="M559" s="269" t="s">
        <v>761</v>
      </c>
      <c r="O559" s="258"/>
    </row>
    <row r="560" spans="1:80">
      <c r="A560" s="267"/>
      <c r="B560" s="270"/>
      <c r="C560" s="335" t="s">
        <v>762</v>
      </c>
      <c r="D560" s="336"/>
      <c r="E560" s="271">
        <v>11.425000000000001</v>
      </c>
      <c r="F560" s="272"/>
      <c r="G560" s="273"/>
      <c r="H560" s="274"/>
      <c r="I560" s="268"/>
      <c r="J560" s="275"/>
      <c r="K560" s="268"/>
      <c r="M560" s="269" t="s">
        <v>762</v>
      </c>
      <c r="O560" s="258"/>
    </row>
    <row r="561" spans="1:80">
      <c r="A561" s="259">
        <v>128</v>
      </c>
      <c r="B561" s="260" t="s">
        <v>771</v>
      </c>
      <c r="C561" s="261" t="s">
        <v>772</v>
      </c>
      <c r="D561" s="262" t="s">
        <v>172</v>
      </c>
      <c r="E561" s="263">
        <v>57.1</v>
      </c>
      <c r="F561" s="263"/>
      <c r="G561" s="264">
        <f>E561*F561</f>
        <v>0</v>
      </c>
      <c r="H561" s="265">
        <v>3.6800000000000001E-3</v>
      </c>
      <c r="I561" s="266">
        <f>E561*H561</f>
        <v>0.21012800000000001</v>
      </c>
      <c r="J561" s="265">
        <v>0</v>
      </c>
      <c r="K561" s="266">
        <f>E561*J561</f>
        <v>0</v>
      </c>
      <c r="O561" s="258">
        <v>2</v>
      </c>
      <c r="AA561" s="233">
        <v>1</v>
      </c>
      <c r="AB561" s="233">
        <v>7</v>
      </c>
      <c r="AC561" s="233">
        <v>7</v>
      </c>
      <c r="AZ561" s="233">
        <v>2</v>
      </c>
      <c r="BA561" s="233">
        <f>IF(AZ561=1,G561,0)</f>
        <v>0</v>
      </c>
      <c r="BB561" s="233">
        <f>IF(AZ561=2,G561,0)</f>
        <v>0</v>
      </c>
      <c r="BC561" s="233">
        <f>IF(AZ561=3,G561,0)</f>
        <v>0</v>
      </c>
      <c r="BD561" s="233">
        <f>IF(AZ561=4,G561,0)</f>
        <v>0</v>
      </c>
      <c r="BE561" s="233">
        <f>IF(AZ561=5,G561,0)</f>
        <v>0</v>
      </c>
      <c r="CA561" s="258">
        <v>1</v>
      </c>
      <c r="CB561" s="258">
        <v>7</v>
      </c>
    </row>
    <row r="562" spans="1:80">
      <c r="A562" s="267"/>
      <c r="B562" s="270"/>
      <c r="C562" s="335" t="s">
        <v>773</v>
      </c>
      <c r="D562" s="336"/>
      <c r="E562" s="271">
        <v>0</v>
      </c>
      <c r="F562" s="272"/>
      <c r="G562" s="273"/>
      <c r="H562" s="274"/>
      <c r="I562" s="268"/>
      <c r="J562" s="275"/>
      <c r="K562" s="268"/>
      <c r="M562" s="269" t="s">
        <v>773</v>
      </c>
      <c r="O562" s="258"/>
    </row>
    <row r="563" spans="1:80">
      <c r="A563" s="267"/>
      <c r="B563" s="270"/>
      <c r="C563" s="335" t="s">
        <v>774</v>
      </c>
      <c r="D563" s="336"/>
      <c r="E563" s="271">
        <v>5</v>
      </c>
      <c r="F563" s="272"/>
      <c r="G563" s="273"/>
      <c r="H563" s="274"/>
      <c r="I563" s="268"/>
      <c r="J563" s="275"/>
      <c r="K563" s="268"/>
      <c r="M563" s="269" t="s">
        <v>774</v>
      </c>
      <c r="O563" s="258"/>
    </row>
    <row r="564" spans="1:80">
      <c r="A564" s="267"/>
      <c r="B564" s="270"/>
      <c r="C564" s="335" t="s">
        <v>775</v>
      </c>
      <c r="D564" s="336"/>
      <c r="E564" s="271">
        <v>4.2</v>
      </c>
      <c r="F564" s="272"/>
      <c r="G564" s="273"/>
      <c r="H564" s="274"/>
      <c r="I564" s="268"/>
      <c r="J564" s="275"/>
      <c r="K564" s="268"/>
      <c r="M564" s="269" t="s">
        <v>775</v>
      </c>
      <c r="O564" s="258"/>
    </row>
    <row r="565" spans="1:80">
      <c r="A565" s="267"/>
      <c r="B565" s="270"/>
      <c r="C565" s="335" t="s">
        <v>776</v>
      </c>
      <c r="D565" s="336"/>
      <c r="E565" s="271">
        <v>7.2</v>
      </c>
      <c r="F565" s="272"/>
      <c r="G565" s="273"/>
      <c r="H565" s="274"/>
      <c r="I565" s="268"/>
      <c r="J565" s="275"/>
      <c r="K565" s="268"/>
      <c r="M565" s="269" t="s">
        <v>776</v>
      </c>
      <c r="O565" s="258"/>
    </row>
    <row r="566" spans="1:80">
      <c r="A566" s="267"/>
      <c r="B566" s="270"/>
      <c r="C566" s="335" t="s">
        <v>777</v>
      </c>
      <c r="D566" s="336"/>
      <c r="E566" s="271">
        <v>3.8</v>
      </c>
      <c r="F566" s="272"/>
      <c r="G566" s="273"/>
      <c r="H566" s="274"/>
      <c r="I566" s="268"/>
      <c r="J566" s="275"/>
      <c r="K566" s="268"/>
      <c r="M566" s="269" t="s">
        <v>777</v>
      </c>
      <c r="O566" s="258"/>
    </row>
    <row r="567" spans="1:80">
      <c r="A567" s="267"/>
      <c r="B567" s="270"/>
      <c r="C567" s="335" t="s">
        <v>775</v>
      </c>
      <c r="D567" s="336"/>
      <c r="E567" s="271">
        <v>4.2</v>
      </c>
      <c r="F567" s="272"/>
      <c r="G567" s="273"/>
      <c r="H567" s="274"/>
      <c r="I567" s="268"/>
      <c r="J567" s="275"/>
      <c r="K567" s="268"/>
      <c r="M567" s="269" t="s">
        <v>775</v>
      </c>
      <c r="O567" s="258"/>
    </row>
    <row r="568" spans="1:80">
      <c r="A568" s="267"/>
      <c r="B568" s="270"/>
      <c r="C568" s="335" t="s">
        <v>778</v>
      </c>
      <c r="D568" s="336"/>
      <c r="E568" s="271">
        <v>28.4</v>
      </c>
      <c r="F568" s="272"/>
      <c r="G568" s="273"/>
      <c r="H568" s="274"/>
      <c r="I568" s="268"/>
      <c r="J568" s="275"/>
      <c r="K568" s="268"/>
      <c r="M568" s="269" t="s">
        <v>778</v>
      </c>
      <c r="O568" s="258"/>
    </row>
    <row r="569" spans="1:80">
      <c r="A569" s="267"/>
      <c r="B569" s="270"/>
      <c r="C569" s="335" t="s">
        <v>779</v>
      </c>
      <c r="D569" s="336"/>
      <c r="E569" s="271">
        <v>4.3</v>
      </c>
      <c r="F569" s="272"/>
      <c r="G569" s="273"/>
      <c r="H569" s="274"/>
      <c r="I569" s="268"/>
      <c r="J569" s="275"/>
      <c r="K569" s="268"/>
      <c r="M569" s="269" t="s">
        <v>779</v>
      </c>
      <c r="O569" s="258"/>
    </row>
    <row r="570" spans="1:80">
      <c r="A570" s="259">
        <v>129</v>
      </c>
      <c r="B570" s="260" t="s">
        <v>780</v>
      </c>
      <c r="C570" s="261" t="s">
        <v>781</v>
      </c>
      <c r="D570" s="262" t="s">
        <v>201</v>
      </c>
      <c r="E570" s="263">
        <v>80</v>
      </c>
      <c r="F570" s="263"/>
      <c r="G570" s="264">
        <f>E570*F570</f>
        <v>0</v>
      </c>
      <c r="H570" s="265">
        <v>2.9E-4</v>
      </c>
      <c r="I570" s="266">
        <f>E570*H570</f>
        <v>2.3199999999999998E-2</v>
      </c>
      <c r="J570" s="265">
        <v>0</v>
      </c>
      <c r="K570" s="266">
        <f>E570*J570</f>
        <v>0</v>
      </c>
      <c r="O570" s="258">
        <v>2</v>
      </c>
      <c r="AA570" s="233">
        <v>1</v>
      </c>
      <c r="AB570" s="233">
        <v>7</v>
      </c>
      <c r="AC570" s="233">
        <v>7</v>
      </c>
      <c r="AZ570" s="233">
        <v>2</v>
      </c>
      <c r="BA570" s="233">
        <f>IF(AZ570=1,G570,0)</f>
        <v>0</v>
      </c>
      <c r="BB570" s="233">
        <f>IF(AZ570=2,G570,0)</f>
        <v>0</v>
      </c>
      <c r="BC570" s="233">
        <f>IF(AZ570=3,G570,0)</f>
        <v>0</v>
      </c>
      <c r="BD570" s="233">
        <f>IF(AZ570=4,G570,0)</f>
        <v>0</v>
      </c>
      <c r="BE570" s="233">
        <f>IF(AZ570=5,G570,0)</f>
        <v>0</v>
      </c>
      <c r="CA570" s="258">
        <v>1</v>
      </c>
      <c r="CB570" s="258">
        <v>7</v>
      </c>
    </row>
    <row r="571" spans="1:80">
      <c r="A571" s="267"/>
      <c r="B571" s="270"/>
      <c r="C571" s="335" t="s">
        <v>782</v>
      </c>
      <c r="D571" s="336"/>
      <c r="E571" s="271">
        <v>80</v>
      </c>
      <c r="F571" s="272"/>
      <c r="G571" s="273"/>
      <c r="H571" s="274"/>
      <c r="I571" s="268"/>
      <c r="J571" s="275"/>
      <c r="K571" s="268"/>
      <c r="M571" s="269" t="s">
        <v>782</v>
      </c>
      <c r="O571" s="258"/>
    </row>
    <row r="572" spans="1:80">
      <c r="A572" s="259">
        <v>130</v>
      </c>
      <c r="B572" s="260" t="s">
        <v>783</v>
      </c>
      <c r="C572" s="261" t="s">
        <v>784</v>
      </c>
      <c r="D572" s="262" t="s">
        <v>172</v>
      </c>
      <c r="E572" s="263">
        <v>9.89</v>
      </c>
      <c r="F572" s="263"/>
      <c r="G572" s="264">
        <f>E572*F572</f>
        <v>0</v>
      </c>
      <c r="H572" s="265">
        <v>6.4999999999999997E-4</v>
      </c>
      <c r="I572" s="266">
        <f>E572*H572</f>
        <v>6.4285000000000002E-3</v>
      </c>
      <c r="J572" s="265"/>
      <c r="K572" s="266">
        <f>E572*J572</f>
        <v>0</v>
      </c>
      <c r="O572" s="258">
        <v>2</v>
      </c>
      <c r="AA572" s="233">
        <v>3</v>
      </c>
      <c r="AB572" s="233">
        <v>0</v>
      </c>
      <c r="AC572" s="233" t="s">
        <v>783</v>
      </c>
      <c r="AZ572" s="233">
        <v>2</v>
      </c>
      <c r="BA572" s="233">
        <f>IF(AZ572=1,G572,0)</f>
        <v>0</v>
      </c>
      <c r="BB572" s="233">
        <f>IF(AZ572=2,G572,0)</f>
        <v>0</v>
      </c>
      <c r="BC572" s="233">
        <f>IF(AZ572=3,G572,0)</f>
        <v>0</v>
      </c>
      <c r="BD572" s="233">
        <f>IF(AZ572=4,G572,0)</f>
        <v>0</v>
      </c>
      <c r="BE572" s="233">
        <f>IF(AZ572=5,G572,0)</f>
        <v>0</v>
      </c>
      <c r="CA572" s="258">
        <v>3</v>
      </c>
      <c r="CB572" s="258">
        <v>0</v>
      </c>
    </row>
    <row r="573" spans="1:80">
      <c r="A573" s="267"/>
      <c r="B573" s="270"/>
      <c r="C573" s="335" t="s">
        <v>785</v>
      </c>
      <c r="D573" s="336"/>
      <c r="E573" s="271">
        <v>8.6</v>
      </c>
      <c r="F573" s="272"/>
      <c r="G573" s="273"/>
      <c r="H573" s="274"/>
      <c r="I573" s="268"/>
      <c r="J573" s="275"/>
      <c r="K573" s="268"/>
      <c r="M573" s="269" t="s">
        <v>785</v>
      </c>
      <c r="O573" s="258"/>
    </row>
    <row r="574" spans="1:80">
      <c r="A574" s="267"/>
      <c r="B574" s="270"/>
      <c r="C574" s="335" t="s">
        <v>786</v>
      </c>
      <c r="D574" s="336"/>
      <c r="E574" s="271">
        <v>1.29</v>
      </c>
      <c r="F574" s="272"/>
      <c r="G574" s="273"/>
      <c r="H574" s="274"/>
      <c r="I574" s="268"/>
      <c r="J574" s="275"/>
      <c r="K574" s="268"/>
      <c r="M574" s="269" t="s">
        <v>786</v>
      </c>
      <c r="O574" s="258"/>
    </row>
    <row r="575" spans="1:80">
      <c r="A575" s="259">
        <v>131</v>
      </c>
      <c r="B575" s="260" t="s">
        <v>787</v>
      </c>
      <c r="C575" s="261" t="s">
        <v>788</v>
      </c>
      <c r="D575" s="262" t="s">
        <v>201</v>
      </c>
      <c r="E575" s="263">
        <v>23.65</v>
      </c>
      <c r="F575" s="263"/>
      <c r="G575" s="264">
        <f>E575*F575</f>
        <v>0</v>
      </c>
      <c r="H575" s="265">
        <v>1.4999999999999999E-4</v>
      </c>
      <c r="I575" s="266">
        <f>E575*H575</f>
        <v>3.5474999999999994E-3</v>
      </c>
      <c r="J575" s="265"/>
      <c r="K575" s="266">
        <f>E575*J575</f>
        <v>0</v>
      </c>
      <c r="O575" s="258">
        <v>2</v>
      </c>
      <c r="AA575" s="233">
        <v>3</v>
      </c>
      <c r="AB575" s="233">
        <v>0</v>
      </c>
      <c r="AC575" s="233" t="s">
        <v>787</v>
      </c>
      <c r="AZ575" s="233">
        <v>2</v>
      </c>
      <c r="BA575" s="233">
        <f>IF(AZ575=1,G575,0)</f>
        <v>0</v>
      </c>
      <c r="BB575" s="233">
        <f>IF(AZ575=2,G575,0)</f>
        <v>0</v>
      </c>
      <c r="BC575" s="233">
        <f>IF(AZ575=3,G575,0)</f>
        <v>0</v>
      </c>
      <c r="BD575" s="233">
        <f>IF(AZ575=4,G575,0)</f>
        <v>0</v>
      </c>
      <c r="BE575" s="233">
        <f>IF(AZ575=5,G575,0)</f>
        <v>0</v>
      </c>
      <c r="CA575" s="258">
        <v>3</v>
      </c>
      <c r="CB575" s="258">
        <v>0</v>
      </c>
    </row>
    <row r="576" spans="1:80">
      <c r="A576" s="267"/>
      <c r="B576" s="270"/>
      <c r="C576" s="335" t="s">
        <v>789</v>
      </c>
      <c r="D576" s="336"/>
      <c r="E576" s="271">
        <v>21.5</v>
      </c>
      <c r="F576" s="272"/>
      <c r="G576" s="273"/>
      <c r="H576" s="274"/>
      <c r="I576" s="268"/>
      <c r="J576" s="275"/>
      <c r="K576" s="268"/>
      <c r="M576" s="269" t="s">
        <v>789</v>
      </c>
      <c r="O576" s="258"/>
    </row>
    <row r="577" spans="1:80">
      <c r="A577" s="267"/>
      <c r="B577" s="270"/>
      <c r="C577" s="335" t="s">
        <v>790</v>
      </c>
      <c r="D577" s="336"/>
      <c r="E577" s="271">
        <v>2.15</v>
      </c>
      <c r="F577" s="272"/>
      <c r="G577" s="273"/>
      <c r="H577" s="274"/>
      <c r="I577" s="268"/>
      <c r="J577" s="275"/>
      <c r="K577" s="268"/>
      <c r="M577" s="269" t="s">
        <v>790</v>
      </c>
      <c r="O577" s="258"/>
    </row>
    <row r="578" spans="1:80">
      <c r="A578" s="259">
        <v>132</v>
      </c>
      <c r="B578" s="260" t="s">
        <v>791</v>
      </c>
      <c r="C578" s="261" t="s">
        <v>792</v>
      </c>
      <c r="D578" s="262" t="s">
        <v>172</v>
      </c>
      <c r="E578" s="263">
        <v>209.14879999999999</v>
      </c>
      <c r="F578" s="263"/>
      <c r="G578" s="264">
        <f>E578*F578</f>
        <v>0</v>
      </c>
      <c r="H578" s="265">
        <v>4.4000000000000003E-3</v>
      </c>
      <c r="I578" s="266">
        <f>E578*H578</f>
        <v>0.92025472000000008</v>
      </c>
      <c r="J578" s="265"/>
      <c r="K578" s="266">
        <f>E578*J578</f>
        <v>0</v>
      </c>
      <c r="O578" s="258">
        <v>2</v>
      </c>
      <c r="AA578" s="233">
        <v>3</v>
      </c>
      <c r="AB578" s="233">
        <v>7</v>
      </c>
      <c r="AC578" s="233">
        <v>62832134</v>
      </c>
      <c r="AZ578" s="233">
        <v>2</v>
      </c>
      <c r="BA578" s="233">
        <f>IF(AZ578=1,G578,0)</f>
        <v>0</v>
      </c>
      <c r="BB578" s="233">
        <f>IF(AZ578=2,G578,0)</f>
        <v>0</v>
      </c>
      <c r="BC578" s="233">
        <f>IF(AZ578=3,G578,0)</f>
        <v>0</v>
      </c>
      <c r="BD578" s="233">
        <f>IF(AZ578=4,G578,0)</f>
        <v>0</v>
      </c>
      <c r="BE578" s="233">
        <f>IF(AZ578=5,G578,0)</f>
        <v>0</v>
      </c>
      <c r="CA578" s="258">
        <v>3</v>
      </c>
      <c r="CB578" s="258">
        <v>7</v>
      </c>
    </row>
    <row r="579" spans="1:80">
      <c r="A579" s="267"/>
      <c r="B579" s="270"/>
      <c r="C579" s="335" t="s">
        <v>793</v>
      </c>
      <c r="D579" s="336"/>
      <c r="E579" s="271">
        <v>186.74</v>
      </c>
      <c r="F579" s="272"/>
      <c r="G579" s="273"/>
      <c r="H579" s="274"/>
      <c r="I579" s="268"/>
      <c r="J579" s="275"/>
      <c r="K579" s="268"/>
      <c r="M579" s="269" t="s">
        <v>793</v>
      </c>
      <c r="O579" s="258"/>
    </row>
    <row r="580" spans="1:80">
      <c r="A580" s="267"/>
      <c r="B580" s="270"/>
      <c r="C580" s="335" t="s">
        <v>794</v>
      </c>
      <c r="D580" s="336"/>
      <c r="E580" s="271">
        <v>22.408799999999999</v>
      </c>
      <c r="F580" s="272"/>
      <c r="G580" s="273"/>
      <c r="H580" s="274"/>
      <c r="I580" s="268"/>
      <c r="J580" s="275"/>
      <c r="K580" s="268"/>
      <c r="M580" s="269" t="s">
        <v>794</v>
      </c>
      <c r="O580" s="258"/>
    </row>
    <row r="581" spans="1:80">
      <c r="A581" s="259">
        <v>133</v>
      </c>
      <c r="B581" s="260" t="s">
        <v>795</v>
      </c>
      <c r="C581" s="261" t="s">
        <v>796</v>
      </c>
      <c r="D581" s="262" t="s">
        <v>172</v>
      </c>
      <c r="E581" s="263">
        <v>209.14879999999999</v>
      </c>
      <c r="F581" s="263"/>
      <c r="G581" s="264">
        <f>E581*F581</f>
        <v>0</v>
      </c>
      <c r="H581" s="265">
        <v>4.3E-3</v>
      </c>
      <c r="I581" s="266">
        <f>E581*H581</f>
        <v>0.89933984</v>
      </c>
      <c r="J581" s="265"/>
      <c r="K581" s="266">
        <f>E581*J581</f>
        <v>0</v>
      </c>
      <c r="O581" s="258">
        <v>2</v>
      </c>
      <c r="AA581" s="233">
        <v>3</v>
      </c>
      <c r="AB581" s="233">
        <v>7</v>
      </c>
      <c r="AC581" s="233">
        <v>628522502</v>
      </c>
      <c r="AZ581" s="233">
        <v>2</v>
      </c>
      <c r="BA581" s="233">
        <f>IF(AZ581=1,G581,0)</f>
        <v>0</v>
      </c>
      <c r="BB581" s="233">
        <f>IF(AZ581=2,G581,0)</f>
        <v>0</v>
      </c>
      <c r="BC581" s="233">
        <f>IF(AZ581=3,G581,0)</f>
        <v>0</v>
      </c>
      <c r="BD581" s="233">
        <f>IF(AZ581=4,G581,0)</f>
        <v>0</v>
      </c>
      <c r="BE581" s="233">
        <f>IF(AZ581=5,G581,0)</f>
        <v>0</v>
      </c>
      <c r="CA581" s="258">
        <v>3</v>
      </c>
      <c r="CB581" s="258">
        <v>7</v>
      </c>
    </row>
    <row r="582" spans="1:80">
      <c r="A582" s="267"/>
      <c r="B582" s="270"/>
      <c r="C582" s="335" t="s">
        <v>793</v>
      </c>
      <c r="D582" s="336"/>
      <c r="E582" s="271">
        <v>186.74</v>
      </c>
      <c r="F582" s="272"/>
      <c r="G582" s="273"/>
      <c r="H582" s="274"/>
      <c r="I582" s="268"/>
      <c r="J582" s="275"/>
      <c r="K582" s="268"/>
      <c r="M582" s="269" t="s">
        <v>793</v>
      </c>
      <c r="O582" s="258"/>
    </row>
    <row r="583" spans="1:80">
      <c r="A583" s="267"/>
      <c r="B583" s="270"/>
      <c r="C583" s="335" t="s">
        <v>794</v>
      </c>
      <c r="D583" s="336"/>
      <c r="E583" s="271">
        <v>22.408799999999999</v>
      </c>
      <c r="F583" s="272"/>
      <c r="G583" s="273"/>
      <c r="H583" s="274"/>
      <c r="I583" s="268"/>
      <c r="J583" s="275"/>
      <c r="K583" s="268"/>
      <c r="M583" s="269" t="s">
        <v>794</v>
      </c>
      <c r="O583" s="258"/>
    </row>
    <row r="584" spans="1:80">
      <c r="A584" s="259">
        <v>134</v>
      </c>
      <c r="B584" s="260" t="s">
        <v>797</v>
      </c>
      <c r="C584" s="261" t="s">
        <v>798</v>
      </c>
      <c r="D584" s="262" t="s">
        <v>181</v>
      </c>
      <c r="E584" s="263">
        <v>2.23285936</v>
      </c>
      <c r="F584" s="263"/>
      <c r="G584" s="264">
        <f>E584*F584</f>
        <v>0</v>
      </c>
      <c r="H584" s="265">
        <v>0</v>
      </c>
      <c r="I584" s="266">
        <f>E584*H584</f>
        <v>0</v>
      </c>
      <c r="J584" s="265"/>
      <c r="K584" s="266">
        <f>E584*J584</f>
        <v>0</v>
      </c>
      <c r="O584" s="258">
        <v>2</v>
      </c>
      <c r="AA584" s="233">
        <v>7</v>
      </c>
      <c r="AB584" s="233">
        <v>1001</v>
      </c>
      <c r="AC584" s="233">
        <v>5</v>
      </c>
      <c r="AZ584" s="233">
        <v>2</v>
      </c>
      <c r="BA584" s="233">
        <f>IF(AZ584=1,G584,0)</f>
        <v>0</v>
      </c>
      <c r="BB584" s="233">
        <f>IF(AZ584=2,G584,0)</f>
        <v>0</v>
      </c>
      <c r="BC584" s="233">
        <f>IF(AZ584=3,G584,0)</f>
        <v>0</v>
      </c>
      <c r="BD584" s="233">
        <f>IF(AZ584=4,G584,0)</f>
        <v>0</v>
      </c>
      <c r="BE584" s="233">
        <f>IF(AZ584=5,G584,0)</f>
        <v>0</v>
      </c>
      <c r="CA584" s="258">
        <v>7</v>
      </c>
      <c r="CB584" s="258">
        <v>1001</v>
      </c>
    </row>
    <row r="585" spans="1:80">
      <c r="A585" s="276"/>
      <c r="B585" s="277" t="s">
        <v>103</v>
      </c>
      <c r="C585" s="278" t="s">
        <v>753</v>
      </c>
      <c r="D585" s="279"/>
      <c r="E585" s="280"/>
      <c r="F585" s="281"/>
      <c r="G585" s="282">
        <f>SUM(G543:G584)</f>
        <v>0</v>
      </c>
      <c r="H585" s="283"/>
      <c r="I585" s="284">
        <f>SUM(I543:I584)</f>
        <v>2.23285936</v>
      </c>
      <c r="J585" s="283"/>
      <c r="K585" s="284">
        <f>SUM(K543:K584)</f>
        <v>0</v>
      </c>
      <c r="O585" s="258">
        <v>4</v>
      </c>
      <c r="BA585" s="285">
        <f>SUM(BA543:BA584)</f>
        <v>0</v>
      </c>
      <c r="BB585" s="285">
        <f>SUM(BB543:BB584)</f>
        <v>0</v>
      </c>
      <c r="BC585" s="285">
        <f>SUM(BC543:BC584)</f>
        <v>0</v>
      </c>
      <c r="BD585" s="285">
        <f>SUM(BD543:BD584)</f>
        <v>0</v>
      </c>
      <c r="BE585" s="285">
        <f>SUM(BE543:BE584)</f>
        <v>0</v>
      </c>
    </row>
    <row r="586" spans="1:80">
      <c r="A586" s="248" t="s">
        <v>100</v>
      </c>
      <c r="B586" s="249" t="s">
        <v>799</v>
      </c>
      <c r="C586" s="250" t="s">
        <v>800</v>
      </c>
      <c r="D586" s="251"/>
      <c r="E586" s="252"/>
      <c r="F586" s="252"/>
      <c r="G586" s="253"/>
      <c r="H586" s="254"/>
      <c r="I586" s="255"/>
      <c r="J586" s="256"/>
      <c r="K586" s="257"/>
      <c r="O586" s="258">
        <v>1</v>
      </c>
    </row>
    <row r="587" spans="1:80">
      <c r="A587" s="259">
        <v>135</v>
      </c>
      <c r="B587" s="260" t="s">
        <v>802</v>
      </c>
      <c r="C587" s="261" t="s">
        <v>803</v>
      </c>
      <c r="D587" s="262" t="s">
        <v>172</v>
      </c>
      <c r="E587" s="263">
        <v>167.25</v>
      </c>
      <c r="F587" s="263"/>
      <c r="G587" s="264">
        <f>E587*F587</f>
        <v>0</v>
      </c>
      <c r="H587" s="265">
        <v>0</v>
      </c>
      <c r="I587" s="266">
        <f>E587*H587</f>
        <v>0</v>
      </c>
      <c r="J587" s="265">
        <v>-2.4E-2</v>
      </c>
      <c r="K587" s="266">
        <f>E587*J587</f>
        <v>-4.0140000000000002</v>
      </c>
      <c r="O587" s="258">
        <v>2</v>
      </c>
      <c r="AA587" s="233">
        <v>1</v>
      </c>
      <c r="AB587" s="233">
        <v>7</v>
      </c>
      <c r="AC587" s="233">
        <v>7</v>
      </c>
      <c r="AZ587" s="233">
        <v>2</v>
      </c>
      <c r="BA587" s="233">
        <f>IF(AZ587=1,G587,0)</f>
        <v>0</v>
      </c>
      <c r="BB587" s="233">
        <f>IF(AZ587=2,G587,0)</f>
        <v>0</v>
      </c>
      <c r="BC587" s="233">
        <f>IF(AZ587=3,G587,0)</f>
        <v>0</v>
      </c>
      <c r="BD587" s="233">
        <f>IF(AZ587=4,G587,0)</f>
        <v>0</v>
      </c>
      <c r="BE587" s="233">
        <f>IF(AZ587=5,G587,0)</f>
        <v>0</v>
      </c>
      <c r="CA587" s="258">
        <v>1</v>
      </c>
      <c r="CB587" s="258">
        <v>7</v>
      </c>
    </row>
    <row r="588" spans="1:80">
      <c r="A588" s="267"/>
      <c r="B588" s="270"/>
      <c r="C588" s="335" t="s">
        <v>804</v>
      </c>
      <c r="D588" s="336"/>
      <c r="E588" s="271">
        <v>167.25</v>
      </c>
      <c r="F588" s="272"/>
      <c r="G588" s="273"/>
      <c r="H588" s="274"/>
      <c r="I588" s="268"/>
      <c r="J588" s="275"/>
      <c r="K588" s="268"/>
      <c r="M588" s="269" t="s">
        <v>804</v>
      </c>
      <c r="O588" s="258"/>
    </row>
    <row r="589" spans="1:80" ht="20.399999999999999">
      <c r="A589" s="259">
        <v>136</v>
      </c>
      <c r="B589" s="260" t="s">
        <v>805</v>
      </c>
      <c r="C589" s="261" t="s">
        <v>806</v>
      </c>
      <c r="D589" s="262" t="s">
        <v>172</v>
      </c>
      <c r="E589" s="263">
        <v>116.145</v>
      </c>
      <c r="F589" s="263"/>
      <c r="G589" s="264">
        <f>E589*F589</f>
        <v>0</v>
      </c>
      <c r="H589" s="265">
        <v>5.2999999999999998E-4</v>
      </c>
      <c r="I589" s="266">
        <f>E589*H589</f>
        <v>6.1556849999999996E-2</v>
      </c>
      <c r="J589" s="265">
        <v>0</v>
      </c>
      <c r="K589" s="266">
        <f>E589*J589</f>
        <v>0</v>
      </c>
      <c r="O589" s="258">
        <v>2</v>
      </c>
      <c r="AA589" s="233">
        <v>1</v>
      </c>
      <c r="AB589" s="233">
        <v>7</v>
      </c>
      <c r="AC589" s="233">
        <v>7</v>
      </c>
      <c r="AZ589" s="233">
        <v>2</v>
      </c>
      <c r="BA589" s="233">
        <f>IF(AZ589=1,G589,0)</f>
        <v>0</v>
      </c>
      <c r="BB589" s="233">
        <f>IF(AZ589=2,G589,0)</f>
        <v>0</v>
      </c>
      <c r="BC589" s="233">
        <f>IF(AZ589=3,G589,0)</f>
        <v>0</v>
      </c>
      <c r="BD589" s="233">
        <f>IF(AZ589=4,G589,0)</f>
        <v>0</v>
      </c>
      <c r="BE589" s="233">
        <f>IF(AZ589=5,G589,0)</f>
        <v>0</v>
      </c>
      <c r="CA589" s="258">
        <v>1</v>
      </c>
      <c r="CB589" s="258">
        <v>7</v>
      </c>
    </row>
    <row r="590" spans="1:80">
      <c r="A590" s="267"/>
      <c r="B590" s="270"/>
      <c r="C590" s="335" t="s">
        <v>807</v>
      </c>
      <c r="D590" s="336"/>
      <c r="E590" s="271">
        <v>116.145</v>
      </c>
      <c r="F590" s="272"/>
      <c r="G590" s="273"/>
      <c r="H590" s="274"/>
      <c r="I590" s="268"/>
      <c r="J590" s="275"/>
      <c r="K590" s="268"/>
      <c r="M590" s="269" t="s">
        <v>807</v>
      </c>
      <c r="O590" s="258"/>
    </row>
    <row r="591" spans="1:80">
      <c r="A591" s="259">
        <v>137</v>
      </c>
      <c r="B591" s="260" t="s">
        <v>808</v>
      </c>
      <c r="C591" s="261" t="s">
        <v>809</v>
      </c>
      <c r="D591" s="262" t="s">
        <v>172</v>
      </c>
      <c r="E591" s="263">
        <v>116.145</v>
      </c>
      <c r="F591" s="263"/>
      <c r="G591" s="264">
        <f>E591*F591</f>
        <v>0</v>
      </c>
      <c r="H591" s="265">
        <v>2.3000000000000001E-4</v>
      </c>
      <c r="I591" s="266">
        <f>E591*H591</f>
        <v>2.671335E-2</v>
      </c>
      <c r="J591" s="265">
        <v>0</v>
      </c>
      <c r="K591" s="266">
        <f>E591*J591</f>
        <v>0</v>
      </c>
      <c r="O591" s="258">
        <v>2</v>
      </c>
      <c r="AA591" s="233">
        <v>1</v>
      </c>
      <c r="AB591" s="233">
        <v>7</v>
      </c>
      <c r="AC591" s="233">
        <v>7</v>
      </c>
      <c r="AZ591" s="233">
        <v>2</v>
      </c>
      <c r="BA591" s="233">
        <f>IF(AZ591=1,G591,0)</f>
        <v>0</v>
      </c>
      <c r="BB591" s="233">
        <f>IF(AZ591=2,G591,0)</f>
        <v>0</v>
      </c>
      <c r="BC591" s="233">
        <f>IF(AZ591=3,G591,0)</f>
        <v>0</v>
      </c>
      <c r="BD591" s="233">
        <f>IF(AZ591=4,G591,0)</f>
        <v>0</v>
      </c>
      <c r="BE591" s="233">
        <f>IF(AZ591=5,G591,0)</f>
        <v>0</v>
      </c>
      <c r="CA591" s="258">
        <v>1</v>
      </c>
      <c r="CB591" s="258">
        <v>7</v>
      </c>
    </row>
    <row r="592" spans="1:80" ht="20.399999999999999">
      <c r="A592" s="259">
        <v>138</v>
      </c>
      <c r="B592" s="260" t="s">
        <v>810</v>
      </c>
      <c r="C592" s="261" t="s">
        <v>811</v>
      </c>
      <c r="D592" s="262" t="s">
        <v>172</v>
      </c>
      <c r="E592" s="263">
        <v>85.5</v>
      </c>
      <c r="F592" s="263"/>
      <c r="G592" s="264">
        <f>E592*F592</f>
        <v>0</v>
      </c>
      <c r="H592" s="265">
        <v>1.8000000000000001E-4</v>
      </c>
      <c r="I592" s="266">
        <f>E592*H592</f>
        <v>1.5390000000000001E-2</v>
      </c>
      <c r="J592" s="265">
        <v>0</v>
      </c>
      <c r="K592" s="266">
        <f>E592*J592</f>
        <v>0</v>
      </c>
      <c r="O592" s="258">
        <v>2</v>
      </c>
      <c r="AA592" s="233">
        <v>1</v>
      </c>
      <c r="AB592" s="233">
        <v>7</v>
      </c>
      <c r="AC592" s="233">
        <v>7</v>
      </c>
      <c r="AZ592" s="233">
        <v>2</v>
      </c>
      <c r="BA592" s="233">
        <f>IF(AZ592=1,G592,0)</f>
        <v>0</v>
      </c>
      <c r="BB592" s="233">
        <f>IF(AZ592=2,G592,0)</f>
        <v>0</v>
      </c>
      <c r="BC592" s="233">
        <f>IF(AZ592=3,G592,0)</f>
        <v>0</v>
      </c>
      <c r="BD592" s="233">
        <f>IF(AZ592=4,G592,0)</f>
        <v>0</v>
      </c>
      <c r="BE592" s="233">
        <f>IF(AZ592=5,G592,0)</f>
        <v>0</v>
      </c>
      <c r="CA592" s="258">
        <v>1</v>
      </c>
      <c r="CB592" s="258">
        <v>7</v>
      </c>
    </row>
    <row r="593" spans="1:80">
      <c r="A593" s="267"/>
      <c r="B593" s="270"/>
      <c r="C593" s="335" t="s">
        <v>812</v>
      </c>
      <c r="D593" s="336"/>
      <c r="E593" s="271">
        <v>85.5</v>
      </c>
      <c r="F593" s="272"/>
      <c r="G593" s="273"/>
      <c r="H593" s="274"/>
      <c r="I593" s="268"/>
      <c r="J593" s="275"/>
      <c r="K593" s="268"/>
      <c r="M593" s="269" t="s">
        <v>812</v>
      </c>
      <c r="O593" s="258"/>
    </row>
    <row r="594" spans="1:80">
      <c r="A594" s="259">
        <v>139</v>
      </c>
      <c r="B594" s="260" t="s">
        <v>813</v>
      </c>
      <c r="C594" s="261" t="s">
        <v>814</v>
      </c>
      <c r="D594" s="262" t="s">
        <v>172</v>
      </c>
      <c r="E594" s="263">
        <v>159.5</v>
      </c>
      <c r="F594" s="263"/>
      <c r="G594" s="264">
        <f>E594*F594</f>
        <v>0</v>
      </c>
      <c r="H594" s="265">
        <v>0</v>
      </c>
      <c r="I594" s="266">
        <f>E594*H594</f>
        <v>0</v>
      </c>
      <c r="J594" s="265">
        <v>0</v>
      </c>
      <c r="K594" s="266">
        <f>E594*J594</f>
        <v>0</v>
      </c>
      <c r="O594" s="258">
        <v>2</v>
      </c>
      <c r="AA594" s="233">
        <v>1</v>
      </c>
      <c r="AB594" s="233">
        <v>7</v>
      </c>
      <c r="AC594" s="233">
        <v>7</v>
      </c>
      <c r="AZ594" s="233">
        <v>2</v>
      </c>
      <c r="BA594" s="233">
        <f>IF(AZ594=1,G594,0)</f>
        <v>0</v>
      </c>
      <c r="BB594" s="233">
        <f>IF(AZ594=2,G594,0)</f>
        <v>0</v>
      </c>
      <c r="BC594" s="233">
        <f>IF(AZ594=3,G594,0)</f>
        <v>0</v>
      </c>
      <c r="BD594" s="233">
        <f>IF(AZ594=4,G594,0)</f>
        <v>0</v>
      </c>
      <c r="BE594" s="233">
        <f>IF(AZ594=5,G594,0)</f>
        <v>0</v>
      </c>
      <c r="CA594" s="258">
        <v>1</v>
      </c>
      <c r="CB594" s="258">
        <v>7</v>
      </c>
    </row>
    <row r="595" spans="1:80">
      <c r="A595" s="267"/>
      <c r="B595" s="270"/>
      <c r="C595" s="335" t="s">
        <v>815</v>
      </c>
      <c r="D595" s="336"/>
      <c r="E595" s="271">
        <v>159.5</v>
      </c>
      <c r="F595" s="272"/>
      <c r="G595" s="273"/>
      <c r="H595" s="274"/>
      <c r="I595" s="268"/>
      <c r="J595" s="275"/>
      <c r="K595" s="268"/>
      <c r="M595" s="269" t="s">
        <v>815</v>
      </c>
      <c r="O595" s="258"/>
    </row>
    <row r="596" spans="1:80">
      <c r="A596" s="259">
        <v>140</v>
      </c>
      <c r="B596" s="260" t="s">
        <v>813</v>
      </c>
      <c r="C596" s="261" t="s">
        <v>814</v>
      </c>
      <c r="D596" s="262" t="s">
        <v>172</v>
      </c>
      <c r="E596" s="263">
        <v>88.14</v>
      </c>
      <c r="F596" s="263"/>
      <c r="G596" s="264">
        <f>E596*F596</f>
        <v>0</v>
      </c>
      <c r="H596" s="265">
        <v>0</v>
      </c>
      <c r="I596" s="266">
        <f>E596*H596</f>
        <v>0</v>
      </c>
      <c r="J596" s="265">
        <v>0</v>
      </c>
      <c r="K596" s="266">
        <f>E596*J596</f>
        <v>0</v>
      </c>
      <c r="O596" s="258">
        <v>2</v>
      </c>
      <c r="AA596" s="233">
        <v>1</v>
      </c>
      <c r="AB596" s="233">
        <v>7</v>
      </c>
      <c r="AC596" s="233">
        <v>7</v>
      </c>
      <c r="AZ596" s="233">
        <v>2</v>
      </c>
      <c r="BA596" s="233">
        <f>IF(AZ596=1,G596,0)</f>
        <v>0</v>
      </c>
      <c r="BB596" s="233">
        <f>IF(AZ596=2,G596,0)</f>
        <v>0</v>
      </c>
      <c r="BC596" s="233">
        <f>IF(AZ596=3,G596,0)</f>
        <v>0</v>
      </c>
      <c r="BD596" s="233">
        <f>IF(AZ596=4,G596,0)</f>
        <v>0</v>
      </c>
      <c r="BE596" s="233">
        <f>IF(AZ596=5,G596,0)</f>
        <v>0</v>
      </c>
      <c r="CA596" s="258">
        <v>1</v>
      </c>
      <c r="CB596" s="258">
        <v>7</v>
      </c>
    </row>
    <row r="597" spans="1:80">
      <c r="A597" s="267"/>
      <c r="B597" s="270"/>
      <c r="C597" s="335" t="s">
        <v>816</v>
      </c>
      <c r="D597" s="336"/>
      <c r="E597" s="271">
        <v>88.14</v>
      </c>
      <c r="F597" s="272"/>
      <c r="G597" s="273"/>
      <c r="H597" s="274"/>
      <c r="I597" s="268"/>
      <c r="J597" s="275"/>
      <c r="K597" s="268"/>
      <c r="M597" s="269" t="s">
        <v>816</v>
      </c>
      <c r="O597" s="258"/>
    </row>
    <row r="598" spans="1:80">
      <c r="A598" s="259">
        <v>141</v>
      </c>
      <c r="B598" s="260" t="s">
        <v>817</v>
      </c>
      <c r="C598" s="261" t="s">
        <v>818</v>
      </c>
      <c r="D598" s="262" t="s">
        <v>201</v>
      </c>
      <c r="E598" s="263">
        <v>250</v>
      </c>
      <c r="F598" s="263"/>
      <c r="G598" s="264">
        <f>E598*F598</f>
        <v>0</v>
      </c>
      <c r="H598" s="265">
        <v>0</v>
      </c>
      <c r="I598" s="266">
        <f>E598*H598</f>
        <v>0</v>
      </c>
      <c r="J598" s="265">
        <v>0</v>
      </c>
      <c r="K598" s="266">
        <f>E598*J598</f>
        <v>0</v>
      </c>
      <c r="O598" s="258">
        <v>2</v>
      </c>
      <c r="AA598" s="233">
        <v>1</v>
      </c>
      <c r="AB598" s="233">
        <v>7</v>
      </c>
      <c r="AC598" s="233">
        <v>7</v>
      </c>
      <c r="AZ598" s="233">
        <v>2</v>
      </c>
      <c r="BA598" s="233">
        <f>IF(AZ598=1,G598,0)</f>
        <v>0</v>
      </c>
      <c r="BB598" s="233">
        <f>IF(AZ598=2,G598,0)</f>
        <v>0</v>
      </c>
      <c r="BC598" s="233">
        <f>IF(AZ598=3,G598,0)</f>
        <v>0</v>
      </c>
      <c r="BD598" s="233">
        <f>IF(AZ598=4,G598,0)</f>
        <v>0</v>
      </c>
      <c r="BE598" s="233">
        <f>IF(AZ598=5,G598,0)</f>
        <v>0</v>
      </c>
      <c r="CA598" s="258">
        <v>1</v>
      </c>
      <c r="CB598" s="258">
        <v>7</v>
      </c>
    </row>
    <row r="599" spans="1:80">
      <c r="A599" s="267"/>
      <c r="B599" s="270"/>
      <c r="C599" s="335" t="s">
        <v>819</v>
      </c>
      <c r="D599" s="336"/>
      <c r="E599" s="271">
        <v>250</v>
      </c>
      <c r="F599" s="272"/>
      <c r="G599" s="273"/>
      <c r="H599" s="274"/>
      <c r="I599" s="268"/>
      <c r="J599" s="275"/>
      <c r="K599" s="268"/>
      <c r="M599" s="269" t="s">
        <v>819</v>
      </c>
      <c r="O599" s="258"/>
    </row>
    <row r="600" spans="1:80" ht="20.399999999999999">
      <c r="A600" s="259">
        <v>142</v>
      </c>
      <c r="B600" s="260" t="s">
        <v>820</v>
      </c>
      <c r="C600" s="261" t="s">
        <v>821</v>
      </c>
      <c r="D600" s="262" t="s">
        <v>172</v>
      </c>
      <c r="E600" s="263">
        <v>116.145</v>
      </c>
      <c r="F600" s="263"/>
      <c r="G600" s="264">
        <f>E600*F600</f>
        <v>0</v>
      </c>
      <c r="H600" s="265">
        <v>2.2000000000000001E-4</v>
      </c>
      <c r="I600" s="266">
        <f>E600*H600</f>
        <v>2.5551899999999999E-2</v>
      </c>
      <c r="J600" s="265">
        <v>0</v>
      </c>
      <c r="K600" s="266">
        <f>E600*J600</f>
        <v>0</v>
      </c>
      <c r="O600" s="258">
        <v>2</v>
      </c>
      <c r="AA600" s="233">
        <v>1</v>
      </c>
      <c r="AB600" s="233">
        <v>7</v>
      </c>
      <c r="AC600" s="233">
        <v>7</v>
      </c>
      <c r="AZ600" s="233">
        <v>2</v>
      </c>
      <c r="BA600" s="233">
        <f>IF(AZ600=1,G600,0)</f>
        <v>0</v>
      </c>
      <c r="BB600" s="233">
        <f>IF(AZ600=2,G600,0)</f>
        <v>0</v>
      </c>
      <c r="BC600" s="233">
        <f>IF(AZ600=3,G600,0)</f>
        <v>0</v>
      </c>
      <c r="BD600" s="233">
        <f>IF(AZ600=4,G600,0)</f>
        <v>0</v>
      </c>
      <c r="BE600" s="233">
        <f>IF(AZ600=5,G600,0)</f>
        <v>0</v>
      </c>
      <c r="CA600" s="258">
        <v>1</v>
      </c>
      <c r="CB600" s="258">
        <v>7</v>
      </c>
    </row>
    <row r="601" spans="1:80">
      <c r="A601" s="267"/>
      <c r="B601" s="270"/>
      <c r="C601" s="335" t="s">
        <v>807</v>
      </c>
      <c r="D601" s="336"/>
      <c r="E601" s="271">
        <v>116.145</v>
      </c>
      <c r="F601" s="272"/>
      <c r="G601" s="273"/>
      <c r="H601" s="274"/>
      <c r="I601" s="268"/>
      <c r="J601" s="275"/>
      <c r="K601" s="268"/>
      <c r="M601" s="269" t="s">
        <v>807</v>
      </c>
      <c r="O601" s="258"/>
    </row>
    <row r="602" spans="1:80">
      <c r="A602" s="259">
        <v>143</v>
      </c>
      <c r="B602" s="260" t="s">
        <v>822</v>
      </c>
      <c r="C602" s="261" t="s">
        <v>823</v>
      </c>
      <c r="D602" s="262" t="s">
        <v>172</v>
      </c>
      <c r="E602" s="263">
        <v>247.64</v>
      </c>
      <c r="F602" s="263"/>
      <c r="G602" s="264">
        <f>E602*F602</f>
        <v>0</v>
      </c>
      <c r="H602" s="265">
        <v>0</v>
      </c>
      <c r="I602" s="266">
        <f>E602*H602</f>
        <v>0</v>
      </c>
      <c r="J602" s="265">
        <v>0</v>
      </c>
      <c r="K602" s="266">
        <f>E602*J602</f>
        <v>0</v>
      </c>
      <c r="O602" s="258">
        <v>2</v>
      </c>
      <c r="AA602" s="233">
        <v>1</v>
      </c>
      <c r="AB602" s="233">
        <v>7</v>
      </c>
      <c r="AC602" s="233">
        <v>7</v>
      </c>
      <c r="AZ602" s="233">
        <v>2</v>
      </c>
      <c r="BA602" s="233">
        <f>IF(AZ602=1,G602,0)</f>
        <v>0</v>
      </c>
      <c r="BB602" s="233">
        <f>IF(AZ602=2,G602,0)</f>
        <v>0</v>
      </c>
      <c r="BC602" s="233">
        <f>IF(AZ602=3,G602,0)</f>
        <v>0</v>
      </c>
      <c r="BD602" s="233">
        <f>IF(AZ602=4,G602,0)</f>
        <v>0</v>
      </c>
      <c r="BE602" s="233">
        <f>IF(AZ602=5,G602,0)</f>
        <v>0</v>
      </c>
      <c r="CA602" s="258">
        <v>1</v>
      </c>
      <c r="CB602" s="258">
        <v>7</v>
      </c>
    </row>
    <row r="603" spans="1:80">
      <c r="A603" s="267"/>
      <c r="B603" s="270"/>
      <c r="C603" s="335" t="s">
        <v>824</v>
      </c>
      <c r="D603" s="336"/>
      <c r="E603" s="271">
        <v>247.64</v>
      </c>
      <c r="F603" s="272"/>
      <c r="G603" s="273"/>
      <c r="H603" s="274"/>
      <c r="I603" s="268"/>
      <c r="J603" s="275"/>
      <c r="K603" s="268"/>
      <c r="M603" s="269" t="s">
        <v>824</v>
      </c>
      <c r="O603" s="258"/>
    </row>
    <row r="604" spans="1:80">
      <c r="A604" s="259">
        <v>144</v>
      </c>
      <c r="B604" s="260" t="s">
        <v>825</v>
      </c>
      <c r="C604" s="261" t="s">
        <v>826</v>
      </c>
      <c r="D604" s="262" t="s">
        <v>172</v>
      </c>
      <c r="E604" s="263">
        <v>272.404</v>
      </c>
      <c r="F604" s="263"/>
      <c r="G604" s="264">
        <f>E604*F604</f>
        <v>0</v>
      </c>
      <c r="H604" s="265">
        <v>1.0000000000000001E-5</v>
      </c>
      <c r="I604" s="266">
        <f>E604*H604</f>
        <v>2.7240400000000001E-3</v>
      </c>
      <c r="J604" s="265"/>
      <c r="K604" s="266">
        <f>E604*J604</f>
        <v>0</v>
      </c>
      <c r="O604" s="258">
        <v>2</v>
      </c>
      <c r="AA604" s="233">
        <v>3</v>
      </c>
      <c r="AB604" s="233">
        <v>0</v>
      </c>
      <c r="AC604" s="233">
        <v>28323203</v>
      </c>
      <c r="AZ604" s="233">
        <v>2</v>
      </c>
      <c r="BA604" s="233">
        <f>IF(AZ604=1,G604,0)</f>
        <v>0</v>
      </c>
      <c r="BB604" s="233">
        <f>IF(AZ604=2,G604,0)</f>
        <v>0</v>
      </c>
      <c r="BC604" s="233">
        <f>IF(AZ604=3,G604,0)</f>
        <v>0</v>
      </c>
      <c r="BD604" s="233">
        <f>IF(AZ604=4,G604,0)</f>
        <v>0</v>
      </c>
      <c r="BE604" s="233">
        <f>IF(AZ604=5,G604,0)</f>
        <v>0</v>
      </c>
      <c r="CA604" s="258">
        <v>3</v>
      </c>
      <c r="CB604" s="258">
        <v>0</v>
      </c>
    </row>
    <row r="605" spans="1:80">
      <c r="A605" s="267"/>
      <c r="B605" s="270"/>
      <c r="C605" s="335" t="s">
        <v>827</v>
      </c>
      <c r="D605" s="336"/>
      <c r="E605" s="271">
        <v>247.64</v>
      </c>
      <c r="F605" s="272"/>
      <c r="G605" s="273"/>
      <c r="H605" s="274"/>
      <c r="I605" s="268"/>
      <c r="J605" s="275"/>
      <c r="K605" s="268"/>
      <c r="M605" s="269" t="s">
        <v>827</v>
      </c>
      <c r="O605" s="258"/>
    </row>
    <row r="606" spans="1:80">
      <c r="A606" s="267"/>
      <c r="B606" s="270"/>
      <c r="C606" s="335" t="s">
        <v>828</v>
      </c>
      <c r="D606" s="336"/>
      <c r="E606" s="271">
        <v>24.763999999999999</v>
      </c>
      <c r="F606" s="272"/>
      <c r="G606" s="273"/>
      <c r="H606" s="274"/>
      <c r="I606" s="268"/>
      <c r="J606" s="275"/>
      <c r="K606" s="268"/>
      <c r="M606" s="269" t="s">
        <v>828</v>
      </c>
      <c r="O606" s="258"/>
    </row>
    <row r="607" spans="1:80">
      <c r="A607" s="259">
        <v>145</v>
      </c>
      <c r="B607" s="260" t="s">
        <v>829</v>
      </c>
      <c r="C607" s="261" t="s">
        <v>830</v>
      </c>
      <c r="D607" s="262" t="s">
        <v>157</v>
      </c>
      <c r="E607" s="263">
        <v>32.688499999999998</v>
      </c>
      <c r="F607" s="263"/>
      <c r="G607" s="264">
        <f>E607*F607</f>
        <v>0</v>
      </c>
      <c r="H607" s="265">
        <v>2.5000000000000001E-2</v>
      </c>
      <c r="I607" s="266">
        <f>E607*H607</f>
        <v>0.81721250000000001</v>
      </c>
      <c r="J607" s="265"/>
      <c r="K607" s="266">
        <f>E607*J607</f>
        <v>0</v>
      </c>
      <c r="O607" s="258">
        <v>2</v>
      </c>
      <c r="AA607" s="233">
        <v>3</v>
      </c>
      <c r="AB607" s="233">
        <v>0</v>
      </c>
      <c r="AC607" s="233" t="s">
        <v>829</v>
      </c>
      <c r="AZ607" s="233">
        <v>2</v>
      </c>
      <c r="BA607" s="233">
        <f>IF(AZ607=1,G607,0)</f>
        <v>0</v>
      </c>
      <c r="BB607" s="233">
        <f>IF(AZ607=2,G607,0)</f>
        <v>0</v>
      </c>
      <c r="BC607" s="233">
        <f>IF(AZ607=3,G607,0)</f>
        <v>0</v>
      </c>
      <c r="BD607" s="233">
        <f>IF(AZ607=4,G607,0)</f>
        <v>0</v>
      </c>
      <c r="BE607" s="233">
        <f>IF(AZ607=5,G607,0)</f>
        <v>0</v>
      </c>
      <c r="CA607" s="258">
        <v>3</v>
      </c>
      <c r="CB607" s="258">
        <v>0</v>
      </c>
    </row>
    <row r="608" spans="1:80">
      <c r="A608" s="267"/>
      <c r="B608" s="270"/>
      <c r="C608" s="335" t="s">
        <v>831</v>
      </c>
      <c r="D608" s="336"/>
      <c r="E608" s="271">
        <v>29.716799999999999</v>
      </c>
      <c r="F608" s="272"/>
      <c r="G608" s="273"/>
      <c r="H608" s="274"/>
      <c r="I608" s="268"/>
      <c r="J608" s="275"/>
      <c r="K608" s="268"/>
      <c r="M608" s="269" t="s">
        <v>831</v>
      </c>
      <c r="O608" s="258"/>
    </row>
    <row r="609" spans="1:80">
      <c r="A609" s="267"/>
      <c r="B609" s="270"/>
      <c r="C609" s="335" t="s">
        <v>832</v>
      </c>
      <c r="D609" s="336"/>
      <c r="E609" s="271">
        <v>2.9716999999999998</v>
      </c>
      <c r="F609" s="272"/>
      <c r="G609" s="273"/>
      <c r="H609" s="274"/>
      <c r="I609" s="268"/>
      <c r="J609" s="275"/>
      <c r="K609" s="268"/>
      <c r="M609" s="269" t="s">
        <v>832</v>
      </c>
      <c r="O609" s="258"/>
    </row>
    <row r="610" spans="1:80">
      <c r="A610" s="259">
        <v>146</v>
      </c>
      <c r="B610" s="260" t="s">
        <v>833</v>
      </c>
      <c r="C610" s="261" t="s">
        <v>834</v>
      </c>
      <c r="D610" s="262" t="s">
        <v>201</v>
      </c>
      <c r="E610" s="263">
        <v>180</v>
      </c>
      <c r="F610" s="263"/>
      <c r="G610" s="264">
        <f>E610*F610</f>
        <v>0</v>
      </c>
      <c r="H610" s="265">
        <v>0</v>
      </c>
      <c r="I610" s="266">
        <f>E610*H610</f>
        <v>0</v>
      </c>
      <c r="J610" s="265"/>
      <c r="K610" s="266">
        <f>E610*J610</f>
        <v>0</v>
      </c>
      <c r="O610" s="258">
        <v>2</v>
      </c>
      <c r="AA610" s="233">
        <v>3</v>
      </c>
      <c r="AB610" s="233">
        <v>0</v>
      </c>
      <c r="AC610" s="233">
        <v>28376082</v>
      </c>
      <c r="AZ610" s="233">
        <v>2</v>
      </c>
      <c r="BA610" s="233">
        <f>IF(AZ610=1,G610,0)</f>
        <v>0</v>
      </c>
      <c r="BB610" s="233">
        <f>IF(AZ610=2,G610,0)</f>
        <v>0</v>
      </c>
      <c r="BC610" s="233">
        <f>IF(AZ610=3,G610,0)</f>
        <v>0</v>
      </c>
      <c r="BD610" s="233">
        <f>IF(AZ610=4,G610,0)</f>
        <v>0</v>
      </c>
      <c r="BE610" s="233">
        <f>IF(AZ610=5,G610,0)</f>
        <v>0</v>
      </c>
      <c r="CA610" s="258">
        <v>3</v>
      </c>
      <c r="CB610" s="258">
        <v>0</v>
      </c>
    </row>
    <row r="611" spans="1:80">
      <c r="A611" s="267"/>
      <c r="B611" s="270"/>
      <c r="C611" s="335" t="s">
        <v>835</v>
      </c>
      <c r="D611" s="336"/>
      <c r="E611" s="271">
        <v>180</v>
      </c>
      <c r="F611" s="272"/>
      <c r="G611" s="273"/>
      <c r="H611" s="274"/>
      <c r="I611" s="268"/>
      <c r="J611" s="275"/>
      <c r="K611" s="268"/>
      <c r="M611" s="269" t="s">
        <v>835</v>
      </c>
      <c r="O611" s="258"/>
    </row>
    <row r="612" spans="1:80">
      <c r="A612" s="259">
        <v>147</v>
      </c>
      <c r="B612" s="260" t="s">
        <v>836</v>
      </c>
      <c r="C612" s="261" t="s">
        <v>837</v>
      </c>
      <c r="D612" s="262" t="s">
        <v>172</v>
      </c>
      <c r="E612" s="263">
        <v>207.5907</v>
      </c>
      <c r="F612" s="263"/>
      <c r="G612" s="264">
        <f>E612*F612</f>
        <v>0</v>
      </c>
      <c r="H612" s="265">
        <v>2.3999999999999998E-3</v>
      </c>
      <c r="I612" s="266">
        <f>E612*H612</f>
        <v>0.49821767999999994</v>
      </c>
      <c r="J612" s="265"/>
      <c r="K612" s="266">
        <f>E612*J612</f>
        <v>0</v>
      </c>
      <c r="O612" s="258">
        <v>2</v>
      </c>
      <c r="AA612" s="233">
        <v>3</v>
      </c>
      <c r="AB612" s="233">
        <v>0</v>
      </c>
      <c r="AC612" s="233">
        <v>6315083956</v>
      </c>
      <c r="AZ612" s="233">
        <v>2</v>
      </c>
      <c r="BA612" s="233">
        <f>IF(AZ612=1,G612,0)</f>
        <v>0</v>
      </c>
      <c r="BB612" s="233">
        <f>IF(AZ612=2,G612,0)</f>
        <v>0</v>
      </c>
      <c r="BC612" s="233">
        <f>IF(AZ612=3,G612,0)</f>
        <v>0</v>
      </c>
      <c r="BD612" s="233">
        <f>IF(AZ612=4,G612,0)</f>
        <v>0</v>
      </c>
      <c r="BE612" s="233">
        <f>IF(AZ612=5,G612,0)</f>
        <v>0</v>
      </c>
      <c r="CA612" s="258">
        <v>3</v>
      </c>
      <c r="CB612" s="258">
        <v>0</v>
      </c>
    </row>
    <row r="613" spans="1:80">
      <c r="A613" s="267"/>
      <c r="B613" s="270"/>
      <c r="C613" s="335" t="s">
        <v>838</v>
      </c>
      <c r="D613" s="336"/>
      <c r="E613" s="271">
        <v>194.01</v>
      </c>
      <c r="F613" s="272"/>
      <c r="G613" s="273"/>
      <c r="H613" s="274"/>
      <c r="I613" s="268"/>
      <c r="J613" s="275"/>
      <c r="K613" s="268"/>
      <c r="M613" s="269" t="s">
        <v>838</v>
      </c>
      <c r="O613" s="258"/>
    </row>
    <row r="614" spans="1:80">
      <c r="A614" s="267"/>
      <c r="B614" s="270"/>
      <c r="C614" s="335" t="s">
        <v>839</v>
      </c>
      <c r="D614" s="336"/>
      <c r="E614" s="271">
        <v>13.5807</v>
      </c>
      <c r="F614" s="272"/>
      <c r="G614" s="273"/>
      <c r="H614" s="274"/>
      <c r="I614" s="268"/>
      <c r="J614" s="275"/>
      <c r="K614" s="268"/>
      <c r="M614" s="269" t="s">
        <v>839</v>
      </c>
      <c r="O614" s="258"/>
    </row>
    <row r="615" spans="1:80">
      <c r="A615" s="259">
        <v>148</v>
      </c>
      <c r="B615" s="260" t="s">
        <v>840</v>
      </c>
      <c r="C615" s="261" t="s">
        <v>841</v>
      </c>
      <c r="D615" s="262" t="s">
        <v>172</v>
      </c>
      <c r="E615" s="263">
        <v>179.55</v>
      </c>
      <c r="F615" s="263"/>
      <c r="G615" s="264">
        <f>E615*F615</f>
        <v>0</v>
      </c>
      <c r="H615" s="265">
        <v>4.0000000000000001E-3</v>
      </c>
      <c r="I615" s="266">
        <f>E615*H615</f>
        <v>0.71820000000000006</v>
      </c>
      <c r="J615" s="265"/>
      <c r="K615" s="266">
        <f>E615*J615</f>
        <v>0</v>
      </c>
      <c r="O615" s="258">
        <v>2</v>
      </c>
      <c r="AA615" s="233">
        <v>3</v>
      </c>
      <c r="AB615" s="233">
        <v>0</v>
      </c>
      <c r="AC615" s="233">
        <v>63151406</v>
      </c>
      <c r="AZ615" s="233">
        <v>2</v>
      </c>
      <c r="BA615" s="233">
        <f>IF(AZ615=1,G615,0)</f>
        <v>0</v>
      </c>
      <c r="BB615" s="233">
        <f>IF(AZ615=2,G615,0)</f>
        <v>0</v>
      </c>
      <c r="BC615" s="233">
        <f>IF(AZ615=3,G615,0)</f>
        <v>0</v>
      </c>
      <c r="BD615" s="233">
        <f>IF(AZ615=4,G615,0)</f>
        <v>0</v>
      </c>
      <c r="BE615" s="233">
        <f>IF(AZ615=5,G615,0)</f>
        <v>0</v>
      </c>
      <c r="CA615" s="258">
        <v>3</v>
      </c>
      <c r="CB615" s="258">
        <v>0</v>
      </c>
    </row>
    <row r="616" spans="1:80">
      <c r="A616" s="267"/>
      <c r="B616" s="270"/>
      <c r="C616" s="335" t="s">
        <v>842</v>
      </c>
      <c r="D616" s="336"/>
      <c r="E616" s="271">
        <v>171</v>
      </c>
      <c r="F616" s="272"/>
      <c r="G616" s="273"/>
      <c r="H616" s="274"/>
      <c r="I616" s="268"/>
      <c r="J616" s="275"/>
      <c r="K616" s="268"/>
      <c r="M616" s="269" t="s">
        <v>842</v>
      </c>
      <c r="O616" s="258"/>
    </row>
    <row r="617" spans="1:80">
      <c r="A617" s="267"/>
      <c r="B617" s="270"/>
      <c r="C617" s="335" t="s">
        <v>843</v>
      </c>
      <c r="D617" s="336"/>
      <c r="E617" s="271">
        <v>8.5500000000000007</v>
      </c>
      <c r="F617" s="272"/>
      <c r="G617" s="273"/>
      <c r="H617" s="274"/>
      <c r="I617" s="268"/>
      <c r="J617" s="275"/>
      <c r="K617" s="268"/>
      <c r="M617" s="269" t="s">
        <v>843</v>
      </c>
      <c r="O617" s="258"/>
    </row>
    <row r="618" spans="1:80">
      <c r="A618" s="259">
        <v>149</v>
      </c>
      <c r="B618" s="260" t="s">
        <v>844</v>
      </c>
      <c r="C618" s="261" t="s">
        <v>845</v>
      </c>
      <c r="D618" s="262" t="s">
        <v>172</v>
      </c>
      <c r="E618" s="263">
        <v>207.5907</v>
      </c>
      <c r="F618" s="263"/>
      <c r="G618" s="264">
        <f>E618*F618</f>
        <v>0</v>
      </c>
      <c r="H618" s="265">
        <v>1.7500000000000002E-2</v>
      </c>
      <c r="I618" s="266">
        <f>E618*H618</f>
        <v>3.6328372500000001</v>
      </c>
      <c r="J618" s="265"/>
      <c r="K618" s="266">
        <f>E618*J618</f>
        <v>0</v>
      </c>
      <c r="O618" s="258">
        <v>2</v>
      </c>
      <c r="AA618" s="233">
        <v>3</v>
      </c>
      <c r="AB618" s="233">
        <v>0</v>
      </c>
      <c r="AC618" s="233">
        <v>63151502</v>
      </c>
      <c r="AZ618" s="233">
        <v>2</v>
      </c>
      <c r="BA618" s="233">
        <f>IF(AZ618=1,G618,0)</f>
        <v>0</v>
      </c>
      <c r="BB618" s="233">
        <f>IF(AZ618=2,G618,0)</f>
        <v>0</v>
      </c>
      <c r="BC618" s="233">
        <f>IF(AZ618=3,G618,0)</f>
        <v>0</v>
      </c>
      <c r="BD618" s="233">
        <f>IF(AZ618=4,G618,0)</f>
        <v>0</v>
      </c>
      <c r="BE618" s="233">
        <f>IF(AZ618=5,G618,0)</f>
        <v>0</v>
      </c>
      <c r="CA618" s="258">
        <v>3</v>
      </c>
      <c r="CB618" s="258">
        <v>0</v>
      </c>
    </row>
    <row r="619" spans="1:80">
      <c r="A619" s="267"/>
      <c r="B619" s="270"/>
      <c r="C619" s="335" t="s">
        <v>838</v>
      </c>
      <c r="D619" s="336"/>
      <c r="E619" s="271">
        <v>194.01</v>
      </c>
      <c r="F619" s="272"/>
      <c r="G619" s="273"/>
      <c r="H619" s="274"/>
      <c r="I619" s="268"/>
      <c r="J619" s="275"/>
      <c r="K619" s="268"/>
      <c r="M619" s="269" t="s">
        <v>838</v>
      </c>
      <c r="O619" s="258"/>
    </row>
    <row r="620" spans="1:80">
      <c r="A620" s="267"/>
      <c r="B620" s="270"/>
      <c r="C620" s="335" t="s">
        <v>839</v>
      </c>
      <c r="D620" s="336"/>
      <c r="E620" s="271">
        <v>13.5807</v>
      </c>
      <c r="F620" s="272"/>
      <c r="G620" s="273"/>
      <c r="H620" s="274"/>
      <c r="I620" s="268"/>
      <c r="J620" s="275"/>
      <c r="K620" s="268"/>
      <c r="M620" s="269" t="s">
        <v>839</v>
      </c>
      <c r="O620" s="258"/>
    </row>
    <row r="621" spans="1:80">
      <c r="A621" s="259">
        <v>150</v>
      </c>
      <c r="B621" s="260" t="s">
        <v>846</v>
      </c>
      <c r="C621" s="261" t="s">
        <v>847</v>
      </c>
      <c r="D621" s="262" t="s">
        <v>181</v>
      </c>
      <c r="E621" s="263">
        <v>5.7984035699999996</v>
      </c>
      <c r="F621" s="263"/>
      <c r="G621" s="264">
        <f>E621*F621</f>
        <v>0</v>
      </c>
      <c r="H621" s="265">
        <v>0</v>
      </c>
      <c r="I621" s="266">
        <f>E621*H621</f>
        <v>0</v>
      </c>
      <c r="J621" s="265"/>
      <c r="K621" s="266">
        <f>E621*J621</f>
        <v>0</v>
      </c>
      <c r="O621" s="258">
        <v>2</v>
      </c>
      <c r="AA621" s="233">
        <v>7</v>
      </c>
      <c r="AB621" s="233">
        <v>1001</v>
      </c>
      <c r="AC621" s="233">
        <v>5</v>
      </c>
      <c r="AZ621" s="233">
        <v>2</v>
      </c>
      <c r="BA621" s="233">
        <f>IF(AZ621=1,G621,0)</f>
        <v>0</v>
      </c>
      <c r="BB621" s="233">
        <f>IF(AZ621=2,G621,0)</f>
        <v>0</v>
      </c>
      <c r="BC621" s="233">
        <f>IF(AZ621=3,G621,0)</f>
        <v>0</v>
      </c>
      <c r="BD621" s="233">
        <f>IF(AZ621=4,G621,0)</f>
        <v>0</v>
      </c>
      <c r="BE621" s="233">
        <f>IF(AZ621=5,G621,0)</f>
        <v>0</v>
      </c>
      <c r="CA621" s="258">
        <v>7</v>
      </c>
      <c r="CB621" s="258">
        <v>1001</v>
      </c>
    </row>
    <row r="622" spans="1:80">
      <c r="A622" s="276"/>
      <c r="B622" s="277" t="s">
        <v>103</v>
      </c>
      <c r="C622" s="278" t="s">
        <v>801</v>
      </c>
      <c r="D622" s="279"/>
      <c r="E622" s="280"/>
      <c r="F622" s="281"/>
      <c r="G622" s="282">
        <f>SUM(G586:G621)</f>
        <v>0</v>
      </c>
      <c r="H622" s="283"/>
      <c r="I622" s="284">
        <f>SUM(I586:I621)</f>
        <v>5.7984035699999996</v>
      </c>
      <c r="J622" s="283"/>
      <c r="K622" s="284">
        <f>SUM(K586:K621)</f>
        <v>-4.0140000000000002</v>
      </c>
      <c r="O622" s="258">
        <v>4</v>
      </c>
      <c r="BA622" s="285">
        <f>SUM(BA586:BA621)</f>
        <v>0</v>
      </c>
      <c r="BB622" s="285">
        <f>SUM(BB586:BB621)</f>
        <v>0</v>
      </c>
      <c r="BC622" s="285">
        <f>SUM(BC586:BC621)</f>
        <v>0</v>
      </c>
      <c r="BD622" s="285">
        <f>SUM(BD586:BD621)</f>
        <v>0</v>
      </c>
      <c r="BE622" s="285">
        <f>SUM(BE586:BE621)</f>
        <v>0</v>
      </c>
    </row>
    <row r="623" spans="1:80">
      <c r="A623" s="248" t="s">
        <v>100</v>
      </c>
      <c r="B623" s="249" t="s">
        <v>848</v>
      </c>
      <c r="C623" s="250" t="s">
        <v>849</v>
      </c>
      <c r="D623" s="251"/>
      <c r="E623" s="252"/>
      <c r="F623" s="252"/>
      <c r="G623" s="253"/>
      <c r="H623" s="254"/>
      <c r="I623" s="255"/>
      <c r="J623" s="256"/>
      <c r="K623" s="257"/>
      <c r="O623" s="258">
        <v>1</v>
      </c>
    </row>
    <row r="624" spans="1:80">
      <c r="A624" s="259">
        <v>151</v>
      </c>
      <c r="B624" s="260" t="s">
        <v>851</v>
      </c>
      <c r="C624" s="261" t="s">
        <v>852</v>
      </c>
      <c r="D624" s="262" t="s">
        <v>673</v>
      </c>
      <c r="E624" s="263">
        <v>1</v>
      </c>
      <c r="F624" s="263"/>
      <c r="G624" s="264">
        <f>E624*F624</f>
        <v>0</v>
      </c>
      <c r="H624" s="265">
        <v>0</v>
      </c>
      <c r="I624" s="266">
        <f>E624*H624</f>
        <v>0</v>
      </c>
      <c r="J624" s="265"/>
      <c r="K624" s="266">
        <f>E624*J624</f>
        <v>0</v>
      </c>
      <c r="O624" s="258">
        <v>2</v>
      </c>
      <c r="AA624" s="233">
        <v>12</v>
      </c>
      <c r="AB624" s="233">
        <v>0</v>
      </c>
      <c r="AC624" s="233">
        <v>160</v>
      </c>
      <c r="AZ624" s="233">
        <v>2</v>
      </c>
      <c r="BA624" s="233">
        <f>IF(AZ624=1,G624,0)</f>
        <v>0</v>
      </c>
      <c r="BB624" s="233">
        <f>IF(AZ624=2,G624,0)</f>
        <v>0</v>
      </c>
      <c r="BC624" s="233">
        <f>IF(AZ624=3,G624,0)</f>
        <v>0</v>
      </c>
      <c r="BD624" s="233">
        <f>IF(AZ624=4,G624,0)</f>
        <v>0</v>
      </c>
      <c r="BE624" s="233">
        <f>IF(AZ624=5,G624,0)</f>
        <v>0</v>
      </c>
      <c r="CA624" s="258">
        <v>12</v>
      </c>
      <c r="CB624" s="258">
        <v>0</v>
      </c>
    </row>
    <row r="625" spans="1:80">
      <c r="A625" s="267"/>
      <c r="B625" s="270"/>
      <c r="C625" s="335" t="s">
        <v>853</v>
      </c>
      <c r="D625" s="336"/>
      <c r="E625" s="271">
        <v>1</v>
      </c>
      <c r="F625" s="272"/>
      <c r="G625" s="273"/>
      <c r="H625" s="274"/>
      <c r="I625" s="268"/>
      <c r="J625" s="275"/>
      <c r="K625" s="268"/>
      <c r="M625" s="269" t="s">
        <v>853</v>
      </c>
      <c r="O625" s="258"/>
    </row>
    <row r="626" spans="1:80">
      <c r="A626" s="276"/>
      <c r="B626" s="277" t="s">
        <v>103</v>
      </c>
      <c r="C626" s="278" t="s">
        <v>850</v>
      </c>
      <c r="D626" s="279"/>
      <c r="E626" s="280"/>
      <c r="F626" s="281"/>
      <c r="G626" s="282">
        <f>SUM(G623:G625)</f>
        <v>0</v>
      </c>
      <c r="H626" s="283"/>
      <c r="I626" s="284">
        <f>SUM(I623:I625)</f>
        <v>0</v>
      </c>
      <c r="J626" s="283"/>
      <c r="K626" s="284">
        <f>SUM(K623:K625)</f>
        <v>0</v>
      </c>
      <c r="O626" s="258">
        <v>4</v>
      </c>
      <c r="BA626" s="285">
        <f>SUM(BA623:BA625)</f>
        <v>0</v>
      </c>
      <c r="BB626" s="285">
        <f>SUM(BB623:BB625)</f>
        <v>0</v>
      </c>
      <c r="BC626" s="285">
        <f>SUM(BC623:BC625)</f>
        <v>0</v>
      </c>
      <c r="BD626" s="285">
        <f>SUM(BD623:BD625)</f>
        <v>0</v>
      </c>
      <c r="BE626" s="285">
        <f>SUM(BE623:BE625)</f>
        <v>0</v>
      </c>
    </row>
    <row r="627" spans="1:80">
      <c r="A627" s="248" t="s">
        <v>100</v>
      </c>
      <c r="B627" s="249" t="s">
        <v>854</v>
      </c>
      <c r="C627" s="250" t="s">
        <v>855</v>
      </c>
      <c r="D627" s="251"/>
      <c r="E627" s="252"/>
      <c r="F627" s="252"/>
      <c r="G627" s="253"/>
      <c r="H627" s="254"/>
      <c r="I627" s="255"/>
      <c r="J627" s="256"/>
      <c r="K627" s="257"/>
      <c r="O627" s="258">
        <v>1</v>
      </c>
    </row>
    <row r="628" spans="1:80">
      <c r="A628" s="259">
        <v>152</v>
      </c>
      <c r="B628" s="260" t="s">
        <v>857</v>
      </c>
      <c r="C628" s="261" t="s">
        <v>858</v>
      </c>
      <c r="D628" s="262" t="s">
        <v>859</v>
      </c>
      <c r="E628" s="263">
        <v>3</v>
      </c>
      <c r="F628" s="263"/>
      <c r="G628" s="264">
        <f>E628*F628</f>
        <v>0</v>
      </c>
      <c r="H628" s="265">
        <v>0</v>
      </c>
      <c r="I628" s="266">
        <f>E628*H628</f>
        <v>0</v>
      </c>
      <c r="J628" s="265"/>
      <c r="K628" s="266">
        <f>E628*J628</f>
        <v>0</v>
      </c>
      <c r="O628" s="258">
        <v>2</v>
      </c>
      <c r="AA628" s="233">
        <v>11</v>
      </c>
      <c r="AB628" s="233">
        <v>3</v>
      </c>
      <c r="AC628" s="233">
        <v>56</v>
      </c>
      <c r="AZ628" s="233">
        <v>2</v>
      </c>
      <c r="BA628" s="233">
        <f>IF(AZ628=1,G628,0)</f>
        <v>0</v>
      </c>
      <c r="BB628" s="233">
        <f>IF(AZ628=2,G628,0)</f>
        <v>0</v>
      </c>
      <c r="BC628" s="233">
        <f>IF(AZ628=3,G628,0)</f>
        <v>0</v>
      </c>
      <c r="BD628" s="233">
        <f>IF(AZ628=4,G628,0)</f>
        <v>0</v>
      </c>
      <c r="BE628" s="233">
        <f>IF(AZ628=5,G628,0)</f>
        <v>0</v>
      </c>
      <c r="CA628" s="258">
        <v>11</v>
      </c>
      <c r="CB628" s="258">
        <v>3</v>
      </c>
    </row>
    <row r="629" spans="1:80" ht="21">
      <c r="A629" s="267"/>
      <c r="B629" s="270"/>
      <c r="C629" s="335" t="s">
        <v>860</v>
      </c>
      <c r="D629" s="336"/>
      <c r="E629" s="271">
        <v>0</v>
      </c>
      <c r="F629" s="272"/>
      <c r="G629" s="273"/>
      <c r="H629" s="274"/>
      <c r="I629" s="268"/>
      <c r="J629" s="275"/>
      <c r="K629" s="268"/>
      <c r="M629" s="269" t="s">
        <v>860</v>
      </c>
      <c r="O629" s="258"/>
    </row>
    <row r="630" spans="1:80">
      <c r="A630" s="267"/>
      <c r="B630" s="270"/>
      <c r="C630" s="335" t="s">
        <v>327</v>
      </c>
      <c r="D630" s="336"/>
      <c r="E630" s="271">
        <v>2</v>
      </c>
      <c r="F630" s="272"/>
      <c r="G630" s="273"/>
      <c r="H630" s="274"/>
      <c r="I630" s="268"/>
      <c r="J630" s="275"/>
      <c r="K630" s="268"/>
      <c r="M630" s="269" t="s">
        <v>327</v>
      </c>
      <c r="O630" s="258"/>
    </row>
    <row r="631" spans="1:80">
      <c r="A631" s="267"/>
      <c r="B631" s="270"/>
      <c r="C631" s="335" t="s">
        <v>861</v>
      </c>
      <c r="D631" s="336"/>
      <c r="E631" s="271">
        <v>1</v>
      </c>
      <c r="F631" s="272"/>
      <c r="G631" s="273"/>
      <c r="H631" s="274"/>
      <c r="I631" s="268"/>
      <c r="J631" s="275"/>
      <c r="K631" s="268"/>
      <c r="M631" s="269" t="s">
        <v>861</v>
      </c>
      <c r="O631" s="258"/>
    </row>
    <row r="632" spans="1:80" ht="20.399999999999999">
      <c r="A632" s="259">
        <v>153</v>
      </c>
      <c r="B632" s="260" t="s">
        <v>862</v>
      </c>
      <c r="C632" s="261" t="s">
        <v>863</v>
      </c>
      <c r="D632" s="262" t="s">
        <v>859</v>
      </c>
      <c r="E632" s="263">
        <v>1</v>
      </c>
      <c r="F632" s="263"/>
      <c r="G632" s="264">
        <f>E632*F632</f>
        <v>0</v>
      </c>
      <c r="H632" s="265">
        <v>0</v>
      </c>
      <c r="I632" s="266">
        <f>E632*H632</f>
        <v>0</v>
      </c>
      <c r="J632" s="265"/>
      <c r="K632" s="266">
        <f>E632*J632</f>
        <v>0</v>
      </c>
      <c r="O632" s="258">
        <v>2</v>
      </c>
      <c r="AA632" s="233">
        <v>11</v>
      </c>
      <c r="AB632" s="233">
        <v>3</v>
      </c>
      <c r="AC632" s="233">
        <v>291</v>
      </c>
      <c r="AZ632" s="233">
        <v>2</v>
      </c>
      <c r="BA632" s="233">
        <f>IF(AZ632=1,G632,0)</f>
        <v>0</v>
      </c>
      <c r="BB632" s="233">
        <f>IF(AZ632=2,G632,0)</f>
        <v>0</v>
      </c>
      <c r="BC632" s="233">
        <f>IF(AZ632=3,G632,0)</f>
        <v>0</v>
      </c>
      <c r="BD632" s="233">
        <f>IF(AZ632=4,G632,0)</f>
        <v>0</v>
      </c>
      <c r="BE632" s="233">
        <f>IF(AZ632=5,G632,0)</f>
        <v>0</v>
      </c>
      <c r="CA632" s="258">
        <v>11</v>
      </c>
      <c r="CB632" s="258">
        <v>3</v>
      </c>
    </row>
    <row r="633" spans="1:80">
      <c r="A633" s="267"/>
      <c r="B633" s="270"/>
      <c r="C633" s="335" t="s">
        <v>861</v>
      </c>
      <c r="D633" s="336"/>
      <c r="E633" s="271">
        <v>1</v>
      </c>
      <c r="F633" s="272"/>
      <c r="G633" s="273"/>
      <c r="H633" s="274"/>
      <c r="I633" s="268"/>
      <c r="J633" s="275"/>
      <c r="K633" s="268"/>
      <c r="M633" s="269" t="s">
        <v>861</v>
      </c>
      <c r="O633" s="258"/>
    </row>
    <row r="634" spans="1:80" ht="20.399999999999999">
      <c r="A634" s="259">
        <v>154</v>
      </c>
      <c r="B634" s="260" t="s">
        <v>864</v>
      </c>
      <c r="C634" s="261" t="s">
        <v>865</v>
      </c>
      <c r="D634" s="262" t="s">
        <v>859</v>
      </c>
      <c r="E634" s="263">
        <v>2</v>
      </c>
      <c r="F634" s="263"/>
      <c r="G634" s="264">
        <f>E634*F634</f>
        <v>0</v>
      </c>
      <c r="H634" s="265">
        <v>0</v>
      </c>
      <c r="I634" s="266">
        <f>E634*H634</f>
        <v>0</v>
      </c>
      <c r="J634" s="265"/>
      <c r="K634" s="266">
        <f>E634*J634</f>
        <v>0</v>
      </c>
      <c r="O634" s="258">
        <v>2</v>
      </c>
      <c r="AA634" s="233">
        <v>11</v>
      </c>
      <c r="AB634" s="233">
        <v>3</v>
      </c>
      <c r="AC634" s="233">
        <v>292</v>
      </c>
      <c r="AZ634" s="233">
        <v>2</v>
      </c>
      <c r="BA634" s="233">
        <f>IF(AZ634=1,G634,0)</f>
        <v>0</v>
      </c>
      <c r="BB634" s="233">
        <f>IF(AZ634=2,G634,0)</f>
        <v>0</v>
      </c>
      <c r="BC634" s="233">
        <f>IF(AZ634=3,G634,0)</f>
        <v>0</v>
      </c>
      <c r="BD634" s="233">
        <f>IF(AZ634=4,G634,0)</f>
        <v>0</v>
      </c>
      <c r="BE634" s="233">
        <f>IF(AZ634=5,G634,0)</f>
        <v>0</v>
      </c>
      <c r="CA634" s="258">
        <v>11</v>
      </c>
      <c r="CB634" s="258">
        <v>3</v>
      </c>
    </row>
    <row r="635" spans="1:80">
      <c r="A635" s="267"/>
      <c r="B635" s="270"/>
      <c r="C635" s="335" t="s">
        <v>327</v>
      </c>
      <c r="D635" s="336"/>
      <c r="E635" s="271">
        <v>2</v>
      </c>
      <c r="F635" s="272"/>
      <c r="G635" s="273"/>
      <c r="H635" s="274"/>
      <c r="I635" s="268"/>
      <c r="J635" s="275"/>
      <c r="K635" s="268"/>
      <c r="M635" s="269" t="s">
        <v>327</v>
      </c>
      <c r="O635" s="258"/>
    </row>
    <row r="636" spans="1:80" ht="20.399999999999999">
      <c r="A636" s="259">
        <v>155</v>
      </c>
      <c r="B636" s="260" t="s">
        <v>866</v>
      </c>
      <c r="C636" s="261" t="s">
        <v>867</v>
      </c>
      <c r="D636" s="262" t="s">
        <v>859</v>
      </c>
      <c r="E636" s="263">
        <v>1</v>
      </c>
      <c r="F636" s="263"/>
      <c r="G636" s="264">
        <f>E636*F636</f>
        <v>0</v>
      </c>
      <c r="H636" s="265">
        <v>0</v>
      </c>
      <c r="I636" s="266">
        <f>E636*H636</f>
        <v>0</v>
      </c>
      <c r="J636" s="265"/>
      <c r="K636" s="266">
        <f>E636*J636</f>
        <v>0</v>
      </c>
      <c r="O636" s="258">
        <v>2</v>
      </c>
      <c r="AA636" s="233">
        <v>11</v>
      </c>
      <c r="AB636" s="233">
        <v>3</v>
      </c>
      <c r="AC636" s="233">
        <v>293</v>
      </c>
      <c r="AZ636" s="233">
        <v>2</v>
      </c>
      <c r="BA636" s="233">
        <f>IF(AZ636=1,G636,0)</f>
        <v>0</v>
      </c>
      <c r="BB636" s="233">
        <f>IF(AZ636=2,G636,0)</f>
        <v>0</v>
      </c>
      <c r="BC636" s="233">
        <f>IF(AZ636=3,G636,0)</f>
        <v>0</v>
      </c>
      <c r="BD636" s="233">
        <f>IF(AZ636=4,G636,0)</f>
        <v>0</v>
      </c>
      <c r="BE636" s="233">
        <f>IF(AZ636=5,G636,0)</f>
        <v>0</v>
      </c>
      <c r="CA636" s="258">
        <v>11</v>
      </c>
      <c r="CB636" s="258">
        <v>3</v>
      </c>
    </row>
    <row r="637" spans="1:80">
      <c r="A637" s="259">
        <v>156</v>
      </c>
      <c r="B637" s="260" t="s">
        <v>868</v>
      </c>
      <c r="C637" s="261" t="s">
        <v>869</v>
      </c>
      <c r="D637" s="262" t="s">
        <v>229</v>
      </c>
      <c r="E637" s="263">
        <v>6</v>
      </c>
      <c r="F637" s="263"/>
      <c r="G637" s="264">
        <f>E637*F637</f>
        <v>0</v>
      </c>
      <c r="H637" s="265">
        <v>2.3600000000000001E-3</v>
      </c>
      <c r="I637" s="266">
        <f>E637*H637</f>
        <v>1.4160000000000001E-2</v>
      </c>
      <c r="J637" s="265"/>
      <c r="K637" s="266">
        <f>E637*J637</f>
        <v>0</v>
      </c>
      <c r="O637" s="258">
        <v>2</v>
      </c>
      <c r="AA637" s="233">
        <v>11</v>
      </c>
      <c r="AB637" s="233">
        <v>3</v>
      </c>
      <c r="AC637" s="233">
        <v>294</v>
      </c>
      <c r="AZ637" s="233">
        <v>2</v>
      </c>
      <c r="BA637" s="233">
        <f>IF(AZ637=1,G637,0)</f>
        <v>0</v>
      </c>
      <c r="BB637" s="233">
        <f>IF(AZ637=2,G637,0)</f>
        <v>0</v>
      </c>
      <c r="BC637" s="233">
        <f>IF(AZ637=3,G637,0)</f>
        <v>0</v>
      </c>
      <c r="BD637" s="233">
        <f>IF(AZ637=4,G637,0)</f>
        <v>0</v>
      </c>
      <c r="BE637" s="233">
        <f>IF(AZ637=5,G637,0)</f>
        <v>0</v>
      </c>
      <c r="CA637" s="258">
        <v>11</v>
      </c>
      <c r="CB637" s="258">
        <v>3</v>
      </c>
    </row>
    <row r="638" spans="1:80">
      <c r="A638" s="267"/>
      <c r="B638" s="270"/>
      <c r="C638" s="335" t="s">
        <v>870</v>
      </c>
      <c r="D638" s="336"/>
      <c r="E638" s="271">
        <v>6</v>
      </c>
      <c r="F638" s="272"/>
      <c r="G638" s="273"/>
      <c r="H638" s="274"/>
      <c r="I638" s="268"/>
      <c r="J638" s="275"/>
      <c r="K638" s="268"/>
      <c r="M638" s="269" t="s">
        <v>870</v>
      </c>
      <c r="O638" s="258"/>
    </row>
    <row r="639" spans="1:80">
      <c r="A639" s="276"/>
      <c r="B639" s="277" t="s">
        <v>103</v>
      </c>
      <c r="C639" s="278" t="s">
        <v>856</v>
      </c>
      <c r="D639" s="279"/>
      <c r="E639" s="280"/>
      <c r="F639" s="281"/>
      <c r="G639" s="282">
        <f>SUM(G627:G638)</f>
        <v>0</v>
      </c>
      <c r="H639" s="283"/>
      <c r="I639" s="284">
        <f>SUM(I627:I638)</f>
        <v>1.4160000000000001E-2</v>
      </c>
      <c r="J639" s="283"/>
      <c r="K639" s="284">
        <f>SUM(K627:K638)</f>
        <v>0</v>
      </c>
      <c r="O639" s="258">
        <v>4</v>
      </c>
      <c r="BA639" s="285">
        <f>SUM(BA627:BA638)</f>
        <v>0</v>
      </c>
      <c r="BB639" s="285">
        <f>SUM(BB627:BB638)</f>
        <v>0</v>
      </c>
      <c r="BC639" s="285">
        <f>SUM(BC627:BC638)</f>
        <v>0</v>
      </c>
      <c r="BD639" s="285">
        <f>SUM(BD627:BD638)</f>
        <v>0</v>
      </c>
      <c r="BE639" s="285">
        <f>SUM(BE627:BE638)</f>
        <v>0</v>
      </c>
    </row>
    <row r="640" spans="1:80">
      <c r="A640" s="248" t="s">
        <v>100</v>
      </c>
      <c r="B640" s="249" t="s">
        <v>871</v>
      </c>
      <c r="C640" s="250" t="s">
        <v>872</v>
      </c>
      <c r="D640" s="251"/>
      <c r="E640" s="252"/>
      <c r="F640" s="252"/>
      <c r="G640" s="253"/>
      <c r="H640" s="254"/>
      <c r="I640" s="255"/>
      <c r="J640" s="256"/>
      <c r="K640" s="257"/>
      <c r="O640" s="258">
        <v>1</v>
      </c>
    </row>
    <row r="641" spans="1:80" ht="20.399999999999999">
      <c r="A641" s="259">
        <v>157</v>
      </c>
      <c r="B641" s="260" t="s">
        <v>874</v>
      </c>
      <c r="C641" s="261" t="s">
        <v>875</v>
      </c>
      <c r="D641" s="262" t="s">
        <v>172</v>
      </c>
      <c r="E641" s="263">
        <v>224.96700000000001</v>
      </c>
      <c r="F641" s="263"/>
      <c r="G641" s="264">
        <f>E641*F641</f>
        <v>0</v>
      </c>
      <c r="H641" s="265">
        <v>2.7499999999999998E-3</v>
      </c>
      <c r="I641" s="266">
        <f>E641*H641</f>
        <v>0.61865924999999999</v>
      </c>
      <c r="J641" s="265">
        <v>0</v>
      </c>
      <c r="K641" s="266">
        <f>E641*J641</f>
        <v>0</v>
      </c>
      <c r="O641" s="258">
        <v>2</v>
      </c>
      <c r="AA641" s="233">
        <v>1</v>
      </c>
      <c r="AB641" s="233">
        <v>7</v>
      </c>
      <c r="AC641" s="233">
        <v>7</v>
      </c>
      <c r="AZ641" s="233">
        <v>2</v>
      </c>
      <c r="BA641" s="233">
        <f>IF(AZ641=1,G641,0)</f>
        <v>0</v>
      </c>
      <c r="BB641" s="233">
        <f>IF(AZ641=2,G641,0)</f>
        <v>0</v>
      </c>
      <c r="BC641" s="233">
        <f>IF(AZ641=3,G641,0)</f>
        <v>0</v>
      </c>
      <c r="BD641" s="233">
        <f>IF(AZ641=4,G641,0)</f>
        <v>0</v>
      </c>
      <c r="BE641" s="233">
        <f>IF(AZ641=5,G641,0)</f>
        <v>0</v>
      </c>
      <c r="CA641" s="258">
        <v>1</v>
      </c>
      <c r="CB641" s="258">
        <v>7</v>
      </c>
    </row>
    <row r="642" spans="1:80">
      <c r="A642" s="259">
        <v>158</v>
      </c>
      <c r="B642" s="260" t="s">
        <v>876</v>
      </c>
      <c r="C642" s="261" t="s">
        <v>877</v>
      </c>
      <c r="D642" s="262" t="s">
        <v>172</v>
      </c>
      <c r="E642" s="263">
        <v>233.92349999999999</v>
      </c>
      <c r="F642" s="263"/>
      <c r="G642" s="264">
        <f>E642*F642</f>
        <v>0</v>
      </c>
      <c r="H642" s="265">
        <v>1.4499999999999999E-3</v>
      </c>
      <c r="I642" s="266">
        <f>E642*H642</f>
        <v>0.33918907499999995</v>
      </c>
      <c r="J642" s="265">
        <v>0</v>
      </c>
      <c r="K642" s="266">
        <f>E642*J642</f>
        <v>0</v>
      </c>
      <c r="O642" s="258">
        <v>2</v>
      </c>
      <c r="AA642" s="233">
        <v>1</v>
      </c>
      <c r="AB642" s="233">
        <v>7</v>
      </c>
      <c r="AC642" s="233">
        <v>7</v>
      </c>
      <c r="AZ642" s="233">
        <v>2</v>
      </c>
      <c r="BA642" s="233">
        <f>IF(AZ642=1,G642,0)</f>
        <v>0</v>
      </c>
      <c r="BB642" s="233">
        <f>IF(AZ642=2,G642,0)</f>
        <v>0</v>
      </c>
      <c r="BC642" s="233">
        <f>IF(AZ642=3,G642,0)</f>
        <v>0</v>
      </c>
      <c r="BD642" s="233">
        <f>IF(AZ642=4,G642,0)</f>
        <v>0</v>
      </c>
      <c r="BE642" s="233">
        <f>IF(AZ642=5,G642,0)</f>
        <v>0</v>
      </c>
      <c r="CA642" s="258">
        <v>1</v>
      </c>
      <c r="CB642" s="258">
        <v>7</v>
      </c>
    </row>
    <row r="643" spans="1:80">
      <c r="A643" s="259">
        <v>159</v>
      </c>
      <c r="B643" s="260" t="s">
        <v>878</v>
      </c>
      <c r="C643" s="261" t="s">
        <v>879</v>
      </c>
      <c r="D643" s="262" t="s">
        <v>172</v>
      </c>
      <c r="E643" s="263">
        <v>224.96700000000001</v>
      </c>
      <c r="F643" s="263"/>
      <c r="G643" s="264">
        <f>E643*F643</f>
        <v>0</v>
      </c>
      <c r="H643" s="265">
        <v>0</v>
      </c>
      <c r="I643" s="266">
        <f>E643*H643</f>
        <v>0</v>
      </c>
      <c r="J643" s="265">
        <v>-5.0000000000000001E-3</v>
      </c>
      <c r="K643" s="266">
        <f>E643*J643</f>
        <v>-1.124835</v>
      </c>
      <c r="O643" s="258">
        <v>2</v>
      </c>
      <c r="AA643" s="233">
        <v>1</v>
      </c>
      <c r="AB643" s="233">
        <v>7</v>
      </c>
      <c r="AC643" s="233">
        <v>7</v>
      </c>
      <c r="AZ643" s="233">
        <v>2</v>
      </c>
      <c r="BA643" s="233">
        <f>IF(AZ643=1,G643,0)</f>
        <v>0</v>
      </c>
      <c r="BB643" s="233">
        <f>IF(AZ643=2,G643,0)</f>
        <v>0</v>
      </c>
      <c r="BC643" s="233">
        <f>IF(AZ643=3,G643,0)</f>
        <v>0</v>
      </c>
      <c r="BD643" s="233">
        <f>IF(AZ643=4,G643,0)</f>
        <v>0</v>
      </c>
      <c r="BE643" s="233">
        <f>IF(AZ643=5,G643,0)</f>
        <v>0</v>
      </c>
      <c r="CA643" s="258">
        <v>1</v>
      </c>
      <c r="CB643" s="258">
        <v>7</v>
      </c>
    </row>
    <row r="644" spans="1:80">
      <c r="A644" s="259">
        <v>160</v>
      </c>
      <c r="B644" s="260" t="s">
        <v>880</v>
      </c>
      <c r="C644" s="261" t="s">
        <v>881</v>
      </c>
      <c r="D644" s="262" t="s">
        <v>157</v>
      </c>
      <c r="E644" s="263">
        <v>1.124835</v>
      </c>
      <c r="F644" s="263"/>
      <c r="G644" s="264">
        <f>E644*F644</f>
        <v>0</v>
      </c>
      <c r="H644" s="265">
        <v>2.3570000000000001E-2</v>
      </c>
      <c r="I644" s="266">
        <f>E644*H644</f>
        <v>2.6512360950000001E-2</v>
      </c>
      <c r="J644" s="265">
        <v>0</v>
      </c>
      <c r="K644" s="266">
        <f>E644*J644</f>
        <v>0</v>
      </c>
      <c r="O644" s="258">
        <v>2</v>
      </c>
      <c r="AA644" s="233">
        <v>1</v>
      </c>
      <c r="AB644" s="233">
        <v>7</v>
      </c>
      <c r="AC644" s="233">
        <v>7</v>
      </c>
      <c r="AZ644" s="233">
        <v>2</v>
      </c>
      <c r="BA644" s="233">
        <f>IF(AZ644=1,G644,0)</f>
        <v>0</v>
      </c>
      <c r="BB644" s="233">
        <f>IF(AZ644=2,G644,0)</f>
        <v>0</v>
      </c>
      <c r="BC644" s="233">
        <f>IF(AZ644=3,G644,0)</f>
        <v>0</v>
      </c>
      <c r="BD644" s="233">
        <f>IF(AZ644=4,G644,0)</f>
        <v>0</v>
      </c>
      <c r="BE644" s="233">
        <f>IF(AZ644=5,G644,0)</f>
        <v>0</v>
      </c>
      <c r="CA644" s="258">
        <v>1</v>
      </c>
      <c r="CB644" s="258">
        <v>7</v>
      </c>
    </row>
    <row r="645" spans="1:80">
      <c r="A645" s="259">
        <v>161</v>
      </c>
      <c r="B645" s="260" t="s">
        <v>882</v>
      </c>
      <c r="C645" s="261" t="s">
        <v>883</v>
      </c>
      <c r="D645" s="262" t="s">
        <v>172</v>
      </c>
      <c r="E645" s="263">
        <v>171</v>
      </c>
      <c r="F645" s="263"/>
      <c r="G645" s="264">
        <f>E645*F645</f>
        <v>0</v>
      </c>
      <c r="H645" s="265">
        <v>0</v>
      </c>
      <c r="I645" s="266">
        <f>E645*H645</f>
        <v>0</v>
      </c>
      <c r="J645" s="265">
        <v>0</v>
      </c>
      <c r="K645" s="266">
        <f>E645*J645</f>
        <v>0</v>
      </c>
      <c r="O645" s="258">
        <v>2</v>
      </c>
      <c r="AA645" s="233">
        <v>1</v>
      </c>
      <c r="AB645" s="233">
        <v>7</v>
      </c>
      <c r="AC645" s="233">
        <v>7</v>
      </c>
      <c r="AZ645" s="233">
        <v>2</v>
      </c>
      <c r="BA645" s="233">
        <f>IF(AZ645=1,G645,0)</f>
        <v>0</v>
      </c>
      <c r="BB645" s="233">
        <f>IF(AZ645=2,G645,0)</f>
        <v>0</v>
      </c>
      <c r="BC645" s="233">
        <f>IF(AZ645=3,G645,0)</f>
        <v>0</v>
      </c>
      <c r="BD645" s="233">
        <f>IF(AZ645=4,G645,0)</f>
        <v>0</v>
      </c>
      <c r="BE645" s="233">
        <f>IF(AZ645=5,G645,0)</f>
        <v>0</v>
      </c>
      <c r="CA645" s="258">
        <v>1</v>
      </c>
      <c r="CB645" s="258">
        <v>7</v>
      </c>
    </row>
    <row r="646" spans="1:80">
      <c r="A646" s="267"/>
      <c r="B646" s="270"/>
      <c r="C646" s="335" t="s">
        <v>884</v>
      </c>
      <c r="D646" s="336"/>
      <c r="E646" s="271">
        <v>0</v>
      </c>
      <c r="F646" s="272"/>
      <c r="G646" s="273"/>
      <c r="H646" s="274"/>
      <c r="I646" s="268"/>
      <c r="J646" s="275"/>
      <c r="K646" s="268"/>
      <c r="M646" s="269" t="s">
        <v>884</v>
      </c>
      <c r="O646" s="258"/>
    </row>
    <row r="647" spans="1:80">
      <c r="A647" s="267"/>
      <c r="B647" s="270"/>
      <c r="C647" s="335" t="s">
        <v>885</v>
      </c>
      <c r="D647" s="336"/>
      <c r="E647" s="271">
        <v>171</v>
      </c>
      <c r="F647" s="272"/>
      <c r="G647" s="273"/>
      <c r="H647" s="274"/>
      <c r="I647" s="268"/>
      <c r="J647" s="275"/>
      <c r="K647" s="268"/>
      <c r="M647" s="269" t="s">
        <v>885</v>
      </c>
      <c r="O647" s="258"/>
    </row>
    <row r="648" spans="1:80">
      <c r="A648" s="259">
        <v>162</v>
      </c>
      <c r="B648" s="260" t="s">
        <v>886</v>
      </c>
      <c r="C648" s="261" t="s">
        <v>887</v>
      </c>
      <c r="D648" s="262" t="s">
        <v>201</v>
      </c>
      <c r="E648" s="263">
        <v>264.3</v>
      </c>
      <c r="F648" s="263"/>
      <c r="G648" s="264">
        <f>E648*F648</f>
        <v>0</v>
      </c>
      <c r="H648" s="265">
        <v>5.4400000000000004E-3</v>
      </c>
      <c r="I648" s="266">
        <f>E648*H648</f>
        <v>1.4377920000000002</v>
      </c>
      <c r="J648" s="265">
        <v>0</v>
      </c>
      <c r="K648" s="266">
        <f>E648*J648</f>
        <v>0</v>
      </c>
      <c r="O648" s="258">
        <v>2</v>
      </c>
      <c r="AA648" s="233">
        <v>1</v>
      </c>
      <c r="AB648" s="233">
        <v>7</v>
      </c>
      <c r="AC648" s="233">
        <v>7</v>
      </c>
      <c r="AZ648" s="233">
        <v>2</v>
      </c>
      <c r="BA648" s="233">
        <f>IF(AZ648=1,G648,0)</f>
        <v>0</v>
      </c>
      <c r="BB648" s="233">
        <f>IF(AZ648=2,G648,0)</f>
        <v>0</v>
      </c>
      <c r="BC648" s="233">
        <f>IF(AZ648=3,G648,0)</f>
        <v>0</v>
      </c>
      <c r="BD648" s="233">
        <f>IF(AZ648=4,G648,0)</f>
        <v>0</v>
      </c>
      <c r="BE648" s="233">
        <f>IF(AZ648=5,G648,0)</f>
        <v>0</v>
      </c>
      <c r="CA648" s="258">
        <v>1</v>
      </c>
      <c r="CB648" s="258">
        <v>7</v>
      </c>
    </row>
    <row r="649" spans="1:80">
      <c r="A649" s="267"/>
      <c r="B649" s="270"/>
      <c r="C649" s="335" t="s">
        <v>884</v>
      </c>
      <c r="D649" s="336"/>
      <c r="E649" s="271">
        <v>0</v>
      </c>
      <c r="F649" s="272"/>
      <c r="G649" s="273"/>
      <c r="H649" s="274"/>
      <c r="I649" s="268"/>
      <c r="J649" s="275"/>
      <c r="K649" s="268"/>
      <c r="M649" s="269" t="s">
        <v>884</v>
      </c>
      <c r="O649" s="258"/>
    </row>
    <row r="650" spans="1:80">
      <c r="A650" s="267"/>
      <c r="B650" s="270"/>
      <c r="C650" s="335" t="s">
        <v>888</v>
      </c>
      <c r="D650" s="336"/>
      <c r="E650" s="271">
        <v>127.5</v>
      </c>
      <c r="F650" s="272"/>
      <c r="G650" s="273"/>
      <c r="H650" s="274"/>
      <c r="I650" s="268"/>
      <c r="J650" s="275"/>
      <c r="K650" s="268"/>
      <c r="M650" s="269" t="s">
        <v>888</v>
      </c>
      <c r="O650" s="258"/>
    </row>
    <row r="651" spans="1:80">
      <c r="A651" s="267"/>
      <c r="B651" s="270"/>
      <c r="C651" s="335" t="s">
        <v>889</v>
      </c>
      <c r="D651" s="336"/>
      <c r="E651" s="271">
        <v>136.80000000000001</v>
      </c>
      <c r="F651" s="272"/>
      <c r="G651" s="273"/>
      <c r="H651" s="274"/>
      <c r="I651" s="268"/>
      <c r="J651" s="275"/>
      <c r="K651" s="268"/>
      <c r="M651" s="269" t="s">
        <v>889</v>
      </c>
      <c r="O651" s="258"/>
    </row>
    <row r="652" spans="1:80">
      <c r="A652" s="259">
        <v>163</v>
      </c>
      <c r="B652" s="260" t="s">
        <v>890</v>
      </c>
      <c r="C652" s="261" t="s">
        <v>891</v>
      </c>
      <c r="D652" s="262" t="s">
        <v>157</v>
      </c>
      <c r="E652" s="263">
        <v>4.1508000000000003</v>
      </c>
      <c r="F652" s="263"/>
      <c r="G652" s="264">
        <f>E652*F652</f>
        <v>0</v>
      </c>
      <c r="H652" s="265">
        <v>2.9499999999999999E-3</v>
      </c>
      <c r="I652" s="266">
        <f>E652*H652</f>
        <v>1.224486E-2</v>
      </c>
      <c r="J652" s="265">
        <v>0</v>
      </c>
      <c r="K652" s="266">
        <f>E652*J652</f>
        <v>0</v>
      </c>
      <c r="O652" s="258">
        <v>2</v>
      </c>
      <c r="AA652" s="233">
        <v>1</v>
      </c>
      <c r="AB652" s="233">
        <v>7</v>
      </c>
      <c r="AC652" s="233">
        <v>7</v>
      </c>
      <c r="AZ652" s="233">
        <v>2</v>
      </c>
      <c r="BA652" s="233">
        <f>IF(AZ652=1,G652,0)</f>
        <v>0</v>
      </c>
      <c r="BB652" s="233">
        <f>IF(AZ652=2,G652,0)</f>
        <v>0</v>
      </c>
      <c r="BC652" s="233">
        <f>IF(AZ652=3,G652,0)</f>
        <v>0</v>
      </c>
      <c r="BD652" s="233">
        <f>IF(AZ652=4,G652,0)</f>
        <v>0</v>
      </c>
      <c r="BE652" s="233">
        <f>IF(AZ652=5,G652,0)</f>
        <v>0</v>
      </c>
      <c r="CA652" s="258">
        <v>1</v>
      </c>
      <c r="CB652" s="258">
        <v>7</v>
      </c>
    </row>
    <row r="653" spans="1:80">
      <c r="A653" s="267"/>
      <c r="B653" s="270"/>
      <c r="C653" s="335" t="s">
        <v>884</v>
      </c>
      <c r="D653" s="336"/>
      <c r="E653" s="271">
        <v>0</v>
      </c>
      <c r="F653" s="272"/>
      <c r="G653" s="273"/>
      <c r="H653" s="274"/>
      <c r="I653" s="268"/>
      <c r="J653" s="275"/>
      <c r="K653" s="268"/>
      <c r="M653" s="269" t="s">
        <v>884</v>
      </c>
      <c r="O653" s="258"/>
    </row>
    <row r="654" spans="1:80">
      <c r="A654" s="267"/>
      <c r="B654" s="270"/>
      <c r="C654" s="335" t="s">
        <v>892</v>
      </c>
      <c r="D654" s="336"/>
      <c r="E654" s="271">
        <v>2.5649999999999999</v>
      </c>
      <c r="F654" s="272"/>
      <c r="G654" s="273"/>
      <c r="H654" s="274"/>
      <c r="I654" s="268"/>
      <c r="J654" s="275"/>
      <c r="K654" s="268"/>
      <c r="M654" s="269" t="s">
        <v>892</v>
      </c>
      <c r="O654" s="258"/>
    </row>
    <row r="655" spans="1:80">
      <c r="A655" s="267"/>
      <c r="B655" s="270"/>
      <c r="C655" s="335" t="s">
        <v>884</v>
      </c>
      <c r="D655" s="336"/>
      <c r="E655" s="271">
        <v>0</v>
      </c>
      <c r="F655" s="272"/>
      <c r="G655" s="273"/>
      <c r="H655" s="274"/>
      <c r="I655" s="268"/>
      <c r="J655" s="275"/>
      <c r="K655" s="268"/>
      <c r="M655" s="269" t="s">
        <v>884</v>
      </c>
      <c r="O655" s="258"/>
    </row>
    <row r="656" spans="1:80">
      <c r="A656" s="267"/>
      <c r="B656" s="270"/>
      <c r="C656" s="335" t="s">
        <v>893</v>
      </c>
      <c r="D656" s="336"/>
      <c r="E656" s="271">
        <v>0.76500000000000001</v>
      </c>
      <c r="F656" s="272"/>
      <c r="G656" s="273"/>
      <c r="H656" s="274"/>
      <c r="I656" s="268"/>
      <c r="J656" s="275"/>
      <c r="K656" s="268"/>
      <c r="M656" s="269" t="s">
        <v>893</v>
      </c>
      <c r="O656" s="258"/>
    </row>
    <row r="657" spans="1:80">
      <c r="A657" s="267"/>
      <c r="B657" s="270"/>
      <c r="C657" s="335" t="s">
        <v>894</v>
      </c>
      <c r="D657" s="336"/>
      <c r="E657" s="271">
        <v>0.82079999999999997</v>
      </c>
      <c r="F657" s="272"/>
      <c r="G657" s="273"/>
      <c r="H657" s="274"/>
      <c r="I657" s="268"/>
      <c r="J657" s="275"/>
      <c r="K657" s="268"/>
      <c r="M657" s="269" t="s">
        <v>894</v>
      </c>
      <c r="O657" s="258"/>
    </row>
    <row r="658" spans="1:80">
      <c r="A658" s="259">
        <v>164</v>
      </c>
      <c r="B658" s="260" t="s">
        <v>895</v>
      </c>
      <c r="C658" s="261" t="s">
        <v>896</v>
      </c>
      <c r="D658" s="262" t="s">
        <v>172</v>
      </c>
      <c r="E658" s="263">
        <v>350</v>
      </c>
      <c r="F658" s="263"/>
      <c r="G658" s="264">
        <f>E658*F658</f>
        <v>0</v>
      </c>
      <c r="H658" s="265">
        <v>4.0000000000000003E-5</v>
      </c>
      <c r="I658" s="266">
        <f>E658*H658</f>
        <v>1.4E-2</v>
      </c>
      <c r="J658" s="265">
        <v>0</v>
      </c>
      <c r="K658" s="266">
        <f>E658*J658</f>
        <v>0</v>
      </c>
      <c r="O658" s="258">
        <v>2</v>
      </c>
      <c r="AA658" s="233">
        <v>1</v>
      </c>
      <c r="AB658" s="233">
        <v>7</v>
      </c>
      <c r="AC658" s="233">
        <v>7</v>
      </c>
      <c r="AZ658" s="233">
        <v>2</v>
      </c>
      <c r="BA658" s="233">
        <f>IF(AZ658=1,G658,0)</f>
        <v>0</v>
      </c>
      <c r="BB658" s="233">
        <f>IF(AZ658=2,G658,0)</f>
        <v>0</v>
      </c>
      <c r="BC658" s="233">
        <f>IF(AZ658=3,G658,0)</f>
        <v>0</v>
      </c>
      <c r="BD658" s="233">
        <f>IF(AZ658=4,G658,0)</f>
        <v>0</v>
      </c>
      <c r="BE658" s="233">
        <f>IF(AZ658=5,G658,0)</f>
        <v>0</v>
      </c>
      <c r="CA658" s="258">
        <v>1</v>
      </c>
      <c r="CB658" s="258">
        <v>7</v>
      </c>
    </row>
    <row r="659" spans="1:80">
      <c r="A659" s="267"/>
      <c r="B659" s="270"/>
      <c r="C659" s="335" t="s">
        <v>897</v>
      </c>
      <c r="D659" s="336"/>
      <c r="E659" s="271">
        <v>350</v>
      </c>
      <c r="F659" s="272"/>
      <c r="G659" s="273"/>
      <c r="H659" s="274"/>
      <c r="I659" s="268"/>
      <c r="J659" s="275"/>
      <c r="K659" s="268"/>
      <c r="M659" s="269" t="s">
        <v>897</v>
      </c>
      <c r="O659" s="258"/>
    </row>
    <row r="660" spans="1:80">
      <c r="A660" s="259">
        <v>165</v>
      </c>
      <c r="B660" s="260" t="s">
        <v>898</v>
      </c>
      <c r="C660" s="261" t="s">
        <v>899</v>
      </c>
      <c r="D660" s="262" t="s">
        <v>172</v>
      </c>
      <c r="E660" s="263">
        <v>224.96700000000001</v>
      </c>
      <c r="F660" s="263"/>
      <c r="G660" s="264">
        <f>E660*F660</f>
        <v>0</v>
      </c>
      <c r="H660" s="265">
        <v>0</v>
      </c>
      <c r="I660" s="266">
        <f>E660*H660</f>
        <v>0</v>
      </c>
      <c r="J660" s="265"/>
      <c r="K660" s="266">
        <f>E660*J660</f>
        <v>0</v>
      </c>
      <c r="O660" s="258">
        <v>2</v>
      </c>
      <c r="AA660" s="233">
        <v>12</v>
      </c>
      <c r="AB660" s="233">
        <v>0</v>
      </c>
      <c r="AC660" s="233">
        <v>204</v>
      </c>
      <c r="AZ660" s="233">
        <v>2</v>
      </c>
      <c r="BA660" s="233">
        <f>IF(AZ660=1,G660,0)</f>
        <v>0</v>
      </c>
      <c r="BB660" s="233">
        <f>IF(AZ660=2,G660,0)</f>
        <v>0</v>
      </c>
      <c r="BC660" s="233">
        <f>IF(AZ660=3,G660,0)</f>
        <v>0</v>
      </c>
      <c r="BD660" s="233">
        <f>IF(AZ660=4,G660,0)</f>
        <v>0</v>
      </c>
      <c r="BE660" s="233">
        <f>IF(AZ660=5,G660,0)</f>
        <v>0</v>
      </c>
      <c r="CA660" s="258">
        <v>12</v>
      </c>
      <c r="CB660" s="258">
        <v>0</v>
      </c>
    </row>
    <row r="661" spans="1:80">
      <c r="A661" s="267"/>
      <c r="B661" s="270"/>
      <c r="C661" s="335" t="s">
        <v>900</v>
      </c>
      <c r="D661" s="336"/>
      <c r="E661" s="271">
        <v>0</v>
      </c>
      <c r="F661" s="272"/>
      <c r="G661" s="273"/>
      <c r="H661" s="274"/>
      <c r="I661" s="268"/>
      <c r="J661" s="275"/>
      <c r="K661" s="268"/>
      <c r="M661" s="269" t="s">
        <v>900</v>
      </c>
      <c r="O661" s="258"/>
    </row>
    <row r="662" spans="1:80">
      <c r="A662" s="267"/>
      <c r="B662" s="270"/>
      <c r="C662" s="335" t="s">
        <v>901</v>
      </c>
      <c r="D662" s="336"/>
      <c r="E662" s="271">
        <v>224.96700000000001</v>
      </c>
      <c r="F662" s="272"/>
      <c r="G662" s="273"/>
      <c r="H662" s="274"/>
      <c r="I662" s="268"/>
      <c r="J662" s="275"/>
      <c r="K662" s="268"/>
      <c r="M662" s="269" t="s">
        <v>901</v>
      </c>
      <c r="O662" s="258"/>
    </row>
    <row r="663" spans="1:80">
      <c r="A663" s="259">
        <v>166</v>
      </c>
      <c r="B663" s="260" t="s">
        <v>902</v>
      </c>
      <c r="C663" s="261" t="s">
        <v>903</v>
      </c>
      <c r="D663" s="262" t="s">
        <v>157</v>
      </c>
      <c r="E663" s="263">
        <v>3</v>
      </c>
      <c r="F663" s="263"/>
      <c r="G663" s="264">
        <f>E663*F663</f>
        <v>0</v>
      </c>
      <c r="H663" s="265">
        <v>0.68</v>
      </c>
      <c r="I663" s="266">
        <f>E663*H663</f>
        <v>2.04</v>
      </c>
      <c r="J663" s="265"/>
      <c r="K663" s="266">
        <f>E663*J663</f>
        <v>0</v>
      </c>
      <c r="O663" s="258">
        <v>2</v>
      </c>
      <c r="AA663" s="233">
        <v>12</v>
      </c>
      <c r="AB663" s="233">
        <v>0</v>
      </c>
      <c r="AC663" s="233">
        <v>303</v>
      </c>
      <c r="AZ663" s="233">
        <v>2</v>
      </c>
      <c r="BA663" s="233">
        <f>IF(AZ663=1,G663,0)</f>
        <v>0</v>
      </c>
      <c r="BB663" s="233">
        <f>IF(AZ663=2,G663,0)</f>
        <v>0</v>
      </c>
      <c r="BC663" s="233">
        <f>IF(AZ663=3,G663,0)</f>
        <v>0</v>
      </c>
      <c r="BD663" s="233">
        <f>IF(AZ663=4,G663,0)</f>
        <v>0</v>
      </c>
      <c r="BE663" s="233">
        <f>IF(AZ663=5,G663,0)</f>
        <v>0</v>
      </c>
      <c r="CA663" s="258">
        <v>12</v>
      </c>
      <c r="CB663" s="258">
        <v>0</v>
      </c>
    </row>
    <row r="664" spans="1:80">
      <c r="A664" s="267"/>
      <c r="B664" s="270"/>
      <c r="C664" s="335" t="s">
        <v>900</v>
      </c>
      <c r="D664" s="336"/>
      <c r="E664" s="271">
        <v>0</v>
      </c>
      <c r="F664" s="272"/>
      <c r="G664" s="273"/>
      <c r="H664" s="274"/>
      <c r="I664" s="268"/>
      <c r="J664" s="275"/>
      <c r="K664" s="268"/>
      <c r="M664" s="269" t="s">
        <v>900</v>
      </c>
      <c r="O664" s="258"/>
    </row>
    <row r="665" spans="1:80">
      <c r="A665" s="267"/>
      <c r="B665" s="270"/>
      <c r="C665" s="335" t="s">
        <v>904</v>
      </c>
      <c r="D665" s="336"/>
      <c r="E665" s="271">
        <v>0</v>
      </c>
      <c r="F665" s="272"/>
      <c r="G665" s="273"/>
      <c r="H665" s="274"/>
      <c r="I665" s="268"/>
      <c r="J665" s="275"/>
      <c r="K665" s="268"/>
      <c r="M665" s="269" t="s">
        <v>904</v>
      </c>
      <c r="O665" s="258"/>
    </row>
    <row r="666" spans="1:80">
      <c r="A666" s="267"/>
      <c r="B666" s="270"/>
      <c r="C666" s="335" t="s">
        <v>905</v>
      </c>
      <c r="D666" s="336"/>
      <c r="E666" s="271">
        <v>3</v>
      </c>
      <c r="F666" s="272"/>
      <c r="G666" s="273"/>
      <c r="H666" s="274"/>
      <c r="I666" s="268"/>
      <c r="J666" s="275"/>
      <c r="K666" s="268"/>
      <c r="M666" s="269" t="s">
        <v>905</v>
      </c>
      <c r="O666" s="258"/>
    </row>
    <row r="667" spans="1:80">
      <c r="A667" s="259">
        <v>167</v>
      </c>
      <c r="B667" s="260" t="s">
        <v>906</v>
      </c>
      <c r="C667" s="261" t="s">
        <v>907</v>
      </c>
      <c r="D667" s="262" t="s">
        <v>157</v>
      </c>
      <c r="E667" s="263">
        <v>1.6651</v>
      </c>
      <c r="F667" s="263"/>
      <c r="G667" s="264">
        <f>E667*F667</f>
        <v>0</v>
      </c>
      <c r="H667" s="265">
        <v>0.55000000000000004</v>
      </c>
      <c r="I667" s="266">
        <f>E667*H667</f>
        <v>0.91580500000000009</v>
      </c>
      <c r="J667" s="265"/>
      <c r="K667" s="266">
        <f>E667*J667</f>
        <v>0</v>
      </c>
      <c r="O667" s="258">
        <v>2</v>
      </c>
      <c r="AA667" s="233">
        <v>3</v>
      </c>
      <c r="AB667" s="233">
        <v>7</v>
      </c>
      <c r="AC667" s="233">
        <v>60512111</v>
      </c>
      <c r="AZ667" s="233">
        <v>2</v>
      </c>
      <c r="BA667" s="233">
        <f>IF(AZ667=1,G667,0)</f>
        <v>0</v>
      </c>
      <c r="BB667" s="233">
        <f>IF(AZ667=2,G667,0)</f>
        <v>0</v>
      </c>
      <c r="BC667" s="233">
        <f>IF(AZ667=3,G667,0)</f>
        <v>0</v>
      </c>
      <c r="BD667" s="233">
        <f>IF(AZ667=4,G667,0)</f>
        <v>0</v>
      </c>
      <c r="BE667" s="233">
        <f>IF(AZ667=5,G667,0)</f>
        <v>0</v>
      </c>
      <c r="CA667" s="258">
        <v>3</v>
      </c>
      <c r="CB667" s="258">
        <v>7</v>
      </c>
    </row>
    <row r="668" spans="1:80">
      <c r="A668" s="267"/>
      <c r="B668" s="270"/>
      <c r="C668" s="335" t="s">
        <v>908</v>
      </c>
      <c r="D668" s="336"/>
      <c r="E668" s="271">
        <v>0.76500000000000001</v>
      </c>
      <c r="F668" s="272"/>
      <c r="G668" s="273"/>
      <c r="H668" s="274"/>
      <c r="I668" s="268"/>
      <c r="J668" s="275"/>
      <c r="K668" s="268"/>
      <c r="M668" s="269" t="s">
        <v>908</v>
      </c>
      <c r="O668" s="258"/>
    </row>
    <row r="669" spans="1:80">
      <c r="A669" s="267"/>
      <c r="B669" s="270"/>
      <c r="C669" s="335" t="s">
        <v>894</v>
      </c>
      <c r="D669" s="336"/>
      <c r="E669" s="271">
        <v>0.82079999999999997</v>
      </c>
      <c r="F669" s="272"/>
      <c r="G669" s="273"/>
      <c r="H669" s="274"/>
      <c r="I669" s="268"/>
      <c r="J669" s="275"/>
      <c r="K669" s="268"/>
      <c r="M669" s="269" t="s">
        <v>894</v>
      </c>
      <c r="O669" s="258"/>
    </row>
    <row r="670" spans="1:80">
      <c r="A670" s="267"/>
      <c r="B670" s="270"/>
      <c r="C670" s="335" t="s">
        <v>909</v>
      </c>
      <c r="D670" s="336"/>
      <c r="E670" s="271">
        <v>7.9299999999999995E-2</v>
      </c>
      <c r="F670" s="272"/>
      <c r="G670" s="273"/>
      <c r="H670" s="274"/>
      <c r="I670" s="268"/>
      <c r="J670" s="275"/>
      <c r="K670" s="268"/>
      <c r="M670" s="269" t="s">
        <v>909</v>
      </c>
      <c r="O670" s="258"/>
    </row>
    <row r="671" spans="1:80">
      <c r="A671" s="259">
        <v>168</v>
      </c>
      <c r="B671" s="260" t="s">
        <v>910</v>
      </c>
      <c r="C671" s="261" t="s">
        <v>911</v>
      </c>
      <c r="D671" s="262" t="s">
        <v>172</v>
      </c>
      <c r="E671" s="263">
        <v>179.55</v>
      </c>
      <c r="F671" s="263"/>
      <c r="G671" s="264">
        <f>E671*F671</f>
        <v>0</v>
      </c>
      <c r="H671" s="265">
        <v>7.9000000000000008E-3</v>
      </c>
      <c r="I671" s="266">
        <f>E671*H671</f>
        <v>1.4184450000000002</v>
      </c>
      <c r="J671" s="265"/>
      <c r="K671" s="266">
        <f>E671*J671</f>
        <v>0</v>
      </c>
      <c r="O671" s="258">
        <v>2</v>
      </c>
      <c r="AA671" s="233">
        <v>3</v>
      </c>
      <c r="AB671" s="233">
        <v>7</v>
      </c>
      <c r="AC671" s="233" t="s">
        <v>910</v>
      </c>
      <c r="AZ671" s="233">
        <v>2</v>
      </c>
      <c r="BA671" s="233">
        <f>IF(AZ671=1,G671,0)</f>
        <v>0</v>
      </c>
      <c r="BB671" s="233">
        <f>IF(AZ671=2,G671,0)</f>
        <v>0</v>
      </c>
      <c r="BC671" s="233">
        <f>IF(AZ671=3,G671,0)</f>
        <v>0</v>
      </c>
      <c r="BD671" s="233">
        <f>IF(AZ671=4,G671,0)</f>
        <v>0</v>
      </c>
      <c r="BE671" s="233">
        <f>IF(AZ671=5,G671,0)</f>
        <v>0</v>
      </c>
      <c r="CA671" s="258">
        <v>3</v>
      </c>
      <c r="CB671" s="258">
        <v>7</v>
      </c>
    </row>
    <row r="672" spans="1:80">
      <c r="A672" s="267"/>
      <c r="B672" s="270"/>
      <c r="C672" s="335" t="s">
        <v>912</v>
      </c>
      <c r="D672" s="336"/>
      <c r="E672" s="271">
        <v>171</v>
      </c>
      <c r="F672" s="272"/>
      <c r="G672" s="273"/>
      <c r="H672" s="274"/>
      <c r="I672" s="268"/>
      <c r="J672" s="275"/>
      <c r="K672" s="268"/>
      <c r="M672" s="269" t="s">
        <v>912</v>
      </c>
      <c r="O672" s="258"/>
    </row>
    <row r="673" spans="1:80">
      <c r="A673" s="267"/>
      <c r="B673" s="270"/>
      <c r="C673" s="335" t="s">
        <v>913</v>
      </c>
      <c r="D673" s="336"/>
      <c r="E673" s="271">
        <v>8.5500000000000007</v>
      </c>
      <c r="F673" s="272"/>
      <c r="G673" s="273"/>
      <c r="H673" s="274"/>
      <c r="I673" s="268"/>
      <c r="J673" s="275"/>
      <c r="K673" s="268"/>
      <c r="M673" s="269" t="s">
        <v>913</v>
      </c>
      <c r="O673" s="258"/>
    </row>
    <row r="674" spans="1:80">
      <c r="A674" s="259">
        <v>169</v>
      </c>
      <c r="B674" s="260" t="s">
        <v>914</v>
      </c>
      <c r="C674" s="261" t="s">
        <v>915</v>
      </c>
      <c r="D674" s="262" t="s">
        <v>181</v>
      </c>
      <c r="E674" s="263">
        <v>6.8226475459499998</v>
      </c>
      <c r="F674" s="263"/>
      <c r="G674" s="264">
        <f>E674*F674</f>
        <v>0</v>
      </c>
      <c r="H674" s="265">
        <v>0</v>
      </c>
      <c r="I674" s="266">
        <f>E674*H674</f>
        <v>0</v>
      </c>
      <c r="J674" s="265"/>
      <c r="K674" s="266">
        <f>E674*J674</f>
        <v>0</v>
      </c>
      <c r="O674" s="258">
        <v>2</v>
      </c>
      <c r="AA674" s="233">
        <v>7</v>
      </c>
      <c r="AB674" s="233">
        <v>1001</v>
      </c>
      <c r="AC674" s="233">
        <v>5</v>
      </c>
      <c r="AZ674" s="233">
        <v>2</v>
      </c>
      <c r="BA674" s="233">
        <f>IF(AZ674=1,G674,0)</f>
        <v>0</v>
      </c>
      <c r="BB674" s="233">
        <f>IF(AZ674=2,G674,0)</f>
        <v>0</v>
      </c>
      <c r="BC674" s="233">
        <f>IF(AZ674=3,G674,0)</f>
        <v>0</v>
      </c>
      <c r="BD674" s="233">
        <f>IF(AZ674=4,G674,0)</f>
        <v>0</v>
      </c>
      <c r="BE674" s="233">
        <f>IF(AZ674=5,G674,0)</f>
        <v>0</v>
      </c>
      <c r="CA674" s="258">
        <v>7</v>
      </c>
      <c r="CB674" s="258">
        <v>1001</v>
      </c>
    </row>
    <row r="675" spans="1:80">
      <c r="A675" s="276"/>
      <c r="B675" s="277" t="s">
        <v>103</v>
      </c>
      <c r="C675" s="278" t="s">
        <v>873</v>
      </c>
      <c r="D675" s="279"/>
      <c r="E675" s="280"/>
      <c r="F675" s="281"/>
      <c r="G675" s="282">
        <f>SUM(G640:G674)</f>
        <v>0</v>
      </c>
      <c r="H675" s="283"/>
      <c r="I675" s="284">
        <f>SUM(I640:I674)</f>
        <v>6.8226475459499998</v>
      </c>
      <c r="J675" s="283"/>
      <c r="K675" s="284">
        <f>SUM(K640:K674)</f>
        <v>-1.124835</v>
      </c>
      <c r="O675" s="258">
        <v>4</v>
      </c>
      <c r="BA675" s="285">
        <f>SUM(BA640:BA674)</f>
        <v>0</v>
      </c>
      <c r="BB675" s="285">
        <f>SUM(BB640:BB674)</f>
        <v>0</v>
      </c>
      <c r="BC675" s="285">
        <f>SUM(BC640:BC674)</f>
        <v>0</v>
      </c>
      <c r="BD675" s="285">
        <f>SUM(BD640:BD674)</f>
        <v>0</v>
      </c>
      <c r="BE675" s="285">
        <f>SUM(BE640:BE674)</f>
        <v>0</v>
      </c>
    </row>
    <row r="676" spans="1:80">
      <c r="A676" s="248" t="s">
        <v>100</v>
      </c>
      <c r="B676" s="249" t="s">
        <v>916</v>
      </c>
      <c r="C676" s="250" t="s">
        <v>917</v>
      </c>
      <c r="D676" s="251"/>
      <c r="E676" s="252"/>
      <c r="F676" s="252"/>
      <c r="G676" s="253"/>
      <c r="H676" s="254"/>
      <c r="I676" s="255"/>
      <c r="J676" s="256"/>
      <c r="K676" s="257"/>
      <c r="O676" s="258">
        <v>1</v>
      </c>
    </row>
    <row r="677" spans="1:80">
      <c r="A677" s="259">
        <v>170</v>
      </c>
      <c r="B677" s="260" t="s">
        <v>919</v>
      </c>
      <c r="C677" s="261" t="s">
        <v>920</v>
      </c>
      <c r="D677" s="262" t="s">
        <v>172</v>
      </c>
      <c r="E677" s="263">
        <v>112.48350000000001</v>
      </c>
      <c r="F677" s="263"/>
      <c r="G677" s="264">
        <f>E677*F677</f>
        <v>0</v>
      </c>
      <c r="H677" s="265">
        <v>0</v>
      </c>
      <c r="I677" s="266">
        <f>E677*H677</f>
        <v>0</v>
      </c>
      <c r="J677" s="265">
        <v>-7.3200000000000001E-3</v>
      </c>
      <c r="K677" s="266">
        <f>E677*J677</f>
        <v>-0.82337922000000008</v>
      </c>
      <c r="O677" s="258">
        <v>2</v>
      </c>
      <c r="AA677" s="233">
        <v>1</v>
      </c>
      <c r="AB677" s="233">
        <v>7</v>
      </c>
      <c r="AC677" s="233">
        <v>7</v>
      </c>
      <c r="AZ677" s="233">
        <v>2</v>
      </c>
      <c r="BA677" s="233">
        <f>IF(AZ677=1,G677,0)</f>
        <v>0</v>
      </c>
      <c r="BB677" s="233">
        <f>IF(AZ677=2,G677,0)</f>
        <v>0</v>
      </c>
      <c r="BC677" s="233">
        <f>IF(AZ677=3,G677,0)</f>
        <v>0</v>
      </c>
      <c r="BD677" s="233">
        <f>IF(AZ677=4,G677,0)</f>
        <v>0</v>
      </c>
      <c r="BE677" s="233">
        <f>IF(AZ677=5,G677,0)</f>
        <v>0</v>
      </c>
      <c r="CA677" s="258">
        <v>1</v>
      </c>
      <c r="CB677" s="258">
        <v>7</v>
      </c>
    </row>
    <row r="678" spans="1:80">
      <c r="A678" s="259">
        <v>171</v>
      </c>
      <c r="B678" s="260" t="s">
        <v>921</v>
      </c>
      <c r="C678" s="261" t="s">
        <v>922</v>
      </c>
      <c r="D678" s="262" t="s">
        <v>172</v>
      </c>
      <c r="E678" s="263">
        <v>112.48350000000001</v>
      </c>
      <c r="F678" s="263"/>
      <c r="G678" s="264">
        <f>E678*F678</f>
        <v>0</v>
      </c>
      <c r="H678" s="265">
        <v>0</v>
      </c>
      <c r="I678" s="266">
        <f>E678*H678</f>
        <v>0</v>
      </c>
      <c r="J678" s="265">
        <v>-7.3200000000000001E-3</v>
      </c>
      <c r="K678" s="266">
        <f>E678*J678</f>
        <v>-0.82337922000000008</v>
      </c>
      <c r="O678" s="258">
        <v>2</v>
      </c>
      <c r="AA678" s="233">
        <v>1</v>
      </c>
      <c r="AB678" s="233">
        <v>7</v>
      </c>
      <c r="AC678" s="233">
        <v>7</v>
      </c>
      <c r="AZ678" s="233">
        <v>2</v>
      </c>
      <c r="BA678" s="233">
        <f>IF(AZ678=1,G678,0)</f>
        <v>0</v>
      </c>
      <c r="BB678" s="233">
        <f>IF(AZ678=2,G678,0)</f>
        <v>0</v>
      </c>
      <c r="BC678" s="233">
        <f>IF(AZ678=3,G678,0)</f>
        <v>0</v>
      </c>
      <c r="BD678" s="233">
        <f>IF(AZ678=4,G678,0)</f>
        <v>0</v>
      </c>
      <c r="BE678" s="233">
        <f>IF(AZ678=5,G678,0)</f>
        <v>0</v>
      </c>
      <c r="CA678" s="258">
        <v>1</v>
      </c>
      <c r="CB678" s="258">
        <v>7</v>
      </c>
    </row>
    <row r="679" spans="1:80">
      <c r="A679" s="259">
        <v>172</v>
      </c>
      <c r="B679" s="260" t="s">
        <v>923</v>
      </c>
      <c r="C679" s="261" t="s">
        <v>924</v>
      </c>
      <c r="D679" s="262" t="s">
        <v>201</v>
      </c>
      <c r="E679" s="263">
        <v>37.35</v>
      </c>
      <c r="F679" s="263"/>
      <c r="G679" s="264">
        <f>E679*F679</f>
        <v>0</v>
      </c>
      <c r="H679" s="265">
        <v>5.9000000000000003E-4</v>
      </c>
      <c r="I679" s="266">
        <f>E679*H679</f>
        <v>2.2036500000000001E-2</v>
      </c>
      <c r="J679" s="265">
        <v>0</v>
      </c>
      <c r="K679" s="266">
        <f>E679*J679</f>
        <v>0</v>
      </c>
      <c r="O679" s="258">
        <v>2</v>
      </c>
      <c r="AA679" s="233">
        <v>1</v>
      </c>
      <c r="AB679" s="233">
        <v>7</v>
      </c>
      <c r="AC679" s="233">
        <v>7</v>
      </c>
      <c r="AZ679" s="233">
        <v>2</v>
      </c>
      <c r="BA679" s="233">
        <f>IF(AZ679=1,G679,0)</f>
        <v>0</v>
      </c>
      <c r="BB679" s="233">
        <f>IF(AZ679=2,G679,0)</f>
        <v>0</v>
      </c>
      <c r="BC679" s="233">
        <f>IF(AZ679=3,G679,0)</f>
        <v>0</v>
      </c>
      <c r="BD679" s="233">
        <f>IF(AZ679=4,G679,0)</f>
        <v>0</v>
      </c>
      <c r="BE679" s="233">
        <f>IF(AZ679=5,G679,0)</f>
        <v>0</v>
      </c>
      <c r="CA679" s="258">
        <v>1</v>
      </c>
      <c r="CB679" s="258">
        <v>7</v>
      </c>
    </row>
    <row r="680" spans="1:80">
      <c r="A680" s="267"/>
      <c r="B680" s="270"/>
      <c r="C680" s="335" t="s">
        <v>925</v>
      </c>
      <c r="D680" s="336"/>
      <c r="E680" s="271">
        <v>37.35</v>
      </c>
      <c r="F680" s="272"/>
      <c r="G680" s="273"/>
      <c r="H680" s="274"/>
      <c r="I680" s="268"/>
      <c r="J680" s="275"/>
      <c r="K680" s="268"/>
      <c r="M680" s="269" t="s">
        <v>925</v>
      </c>
      <c r="O680" s="258"/>
    </row>
    <row r="681" spans="1:80">
      <c r="A681" s="259">
        <v>173</v>
      </c>
      <c r="B681" s="260" t="s">
        <v>926</v>
      </c>
      <c r="C681" s="261" t="s">
        <v>927</v>
      </c>
      <c r="D681" s="262" t="s">
        <v>229</v>
      </c>
      <c r="E681" s="263">
        <v>99.9</v>
      </c>
      <c r="F681" s="263"/>
      <c r="G681" s="264">
        <f>E681*F681</f>
        <v>0</v>
      </c>
      <c r="H681" s="265">
        <v>0</v>
      </c>
      <c r="I681" s="266">
        <f>E681*H681</f>
        <v>0</v>
      </c>
      <c r="J681" s="265">
        <v>-9.6000000000000002E-4</v>
      </c>
      <c r="K681" s="266">
        <f>E681*J681</f>
        <v>-9.5904000000000003E-2</v>
      </c>
      <c r="O681" s="258">
        <v>2</v>
      </c>
      <c r="AA681" s="233">
        <v>1</v>
      </c>
      <c r="AB681" s="233">
        <v>7</v>
      </c>
      <c r="AC681" s="233">
        <v>7</v>
      </c>
      <c r="AZ681" s="233">
        <v>2</v>
      </c>
      <c r="BA681" s="233">
        <f>IF(AZ681=1,G681,0)</f>
        <v>0</v>
      </c>
      <c r="BB681" s="233">
        <f>IF(AZ681=2,G681,0)</f>
        <v>0</v>
      </c>
      <c r="BC681" s="233">
        <f>IF(AZ681=3,G681,0)</f>
        <v>0</v>
      </c>
      <c r="BD681" s="233">
        <f>IF(AZ681=4,G681,0)</f>
        <v>0</v>
      </c>
      <c r="BE681" s="233">
        <f>IF(AZ681=5,G681,0)</f>
        <v>0</v>
      </c>
      <c r="CA681" s="258">
        <v>1</v>
      </c>
      <c r="CB681" s="258">
        <v>7</v>
      </c>
    </row>
    <row r="682" spans="1:80">
      <c r="A682" s="259">
        <v>174</v>
      </c>
      <c r="B682" s="260" t="s">
        <v>928</v>
      </c>
      <c r="C682" s="261" t="s">
        <v>929</v>
      </c>
      <c r="D682" s="262" t="s">
        <v>201</v>
      </c>
      <c r="E682" s="263">
        <v>100.55</v>
      </c>
      <c r="F682" s="263"/>
      <c r="G682" s="264">
        <f>E682*F682</f>
        <v>0</v>
      </c>
      <c r="H682" s="265">
        <v>3.0799999999999998E-3</v>
      </c>
      <c r="I682" s="266">
        <f>E682*H682</f>
        <v>0.30969399999999997</v>
      </c>
      <c r="J682" s="265">
        <v>0</v>
      </c>
      <c r="K682" s="266">
        <f>E682*J682</f>
        <v>0</v>
      </c>
      <c r="O682" s="258">
        <v>2</v>
      </c>
      <c r="AA682" s="233">
        <v>1</v>
      </c>
      <c r="AB682" s="233">
        <v>7</v>
      </c>
      <c r="AC682" s="233">
        <v>7</v>
      </c>
      <c r="AZ682" s="233">
        <v>2</v>
      </c>
      <c r="BA682" s="233">
        <f>IF(AZ682=1,G682,0)</f>
        <v>0</v>
      </c>
      <c r="BB682" s="233">
        <f>IF(AZ682=2,G682,0)</f>
        <v>0</v>
      </c>
      <c r="BC682" s="233">
        <f>IF(AZ682=3,G682,0)</f>
        <v>0</v>
      </c>
      <c r="BD682" s="233">
        <f>IF(AZ682=4,G682,0)</f>
        <v>0</v>
      </c>
      <c r="BE682" s="233">
        <f>IF(AZ682=5,G682,0)</f>
        <v>0</v>
      </c>
      <c r="CA682" s="258">
        <v>1</v>
      </c>
      <c r="CB682" s="258">
        <v>7</v>
      </c>
    </row>
    <row r="683" spans="1:80">
      <c r="A683" s="267"/>
      <c r="B683" s="270"/>
      <c r="C683" s="335" t="s">
        <v>930</v>
      </c>
      <c r="D683" s="336"/>
      <c r="E683" s="271">
        <v>0</v>
      </c>
      <c r="F683" s="272"/>
      <c r="G683" s="273"/>
      <c r="H683" s="274"/>
      <c r="I683" s="268"/>
      <c r="J683" s="275"/>
      <c r="K683" s="268"/>
      <c r="M683" s="269" t="s">
        <v>930</v>
      </c>
      <c r="O683" s="258"/>
    </row>
    <row r="684" spans="1:80">
      <c r="A684" s="267"/>
      <c r="B684" s="270"/>
      <c r="C684" s="335" t="s">
        <v>931</v>
      </c>
      <c r="D684" s="336"/>
      <c r="E684" s="271">
        <v>52.4</v>
      </c>
      <c r="F684" s="272"/>
      <c r="G684" s="273"/>
      <c r="H684" s="274"/>
      <c r="I684" s="268"/>
      <c r="J684" s="275"/>
      <c r="K684" s="268"/>
      <c r="M684" s="269" t="s">
        <v>931</v>
      </c>
      <c r="O684" s="258"/>
    </row>
    <row r="685" spans="1:80">
      <c r="A685" s="267"/>
      <c r="B685" s="270"/>
      <c r="C685" s="335" t="s">
        <v>932</v>
      </c>
      <c r="D685" s="336"/>
      <c r="E685" s="271">
        <v>37.35</v>
      </c>
      <c r="F685" s="272"/>
      <c r="G685" s="273"/>
      <c r="H685" s="274"/>
      <c r="I685" s="268"/>
      <c r="J685" s="275"/>
      <c r="K685" s="268"/>
      <c r="M685" s="269" t="s">
        <v>932</v>
      </c>
      <c r="O685" s="258"/>
    </row>
    <row r="686" spans="1:80">
      <c r="A686" s="267"/>
      <c r="B686" s="270"/>
      <c r="C686" s="335" t="s">
        <v>933</v>
      </c>
      <c r="D686" s="336"/>
      <c r="E686" s="271">
        <v>10.8</v>
      </c>
      <c r="F686" s="272"/>
      <c r="G686" s="273"/>
      <c r="H686" s="274"/>
      <c r="I686" s="268"/>
      <c r="J686" s="275"/>
      <c r="K686" s="268"/>
      <c r="M686" s="269" t="s">
        <v>933</v>
      </c>
      <c r="O686" s="258"/>
    </row>
    <row r="687" spans="1:80">
      <c r="A687" s="259">
        <v>175</v>
      </c>
      <c r="B687" s="260" t="s">
        <v>934</v>
      </c>
      <c r="C687" s="261" t="s">
        <v>935</v>
      </c>
      <c r="D687" s="262" t="s">
        <v>201</v>
      </c>
      <c r="E687" s="263">
        <v>69.930000000000007</v>
      </c>
      <c r="F687" s="263"/>
      <c r="G687" s="264">
        <f t="shared" ref="G687:G699" si="0">E687*F687</f>
        <v>0</v>
      </c>
      <c r="H687" s="265">
        <v>0</v>
      </c>
      <c r="I687" s="266">
        <f t="shared" ref="I687:I699" si="1">E687*H687</f>
        <v>0</v>
      </c>
      <c r="J687" s="265">
        <v>-3.3600000000000001E-3</v>
      </c>
      <c r="K687" s="266">
        <f t="shared" ref="K687:K699" si="2">E687*J687</f>
        <v>-0.23496480000000003</v>
      </c>
      <c r="O687" s="258">
        <v>2</v>
      </c>
      <c r="AA687" s="233">
        <v>1</v>
      </c>
      <c r="AB687" s="233">
        <v>7</v>
      </c>
      <c r="AC687" s="233">
        <v>7</v>
      </c>
      <c r="AZ687" s="233">
        <v>2</v>
      </c>
      <c r="BA687" s="233">
        <f t="shared" ref="BA687:BA699" si="3">IF(AZ687=1,G687,0)</f>
        <v>0</v>
      </c>
      <c r="BB687" s="233">
        <f t="shared" ref="BB687:BB699" si="4">IF(AZ687=2,G687,0)</f>
        <v>0</v>
      </c>
      <c r="BC687" s="233">
        <f t="shared" ref="BC687:BC699" si="5">IF(AZ687=3,G687,0)</f>
        <v>0</v>
      </c>
      <c r="BD687" s="233">
        <f t="shared" ref="BD687:BD699" si="6">IF(AZ687=4,G687,0)</f>
        <v>0</v>
      </c>
      <c r="BE687" s="233">
        <f t="shared" ref="BE687:BE699" si="7">IF(AZ687=5,G687,0)</f>
        <v>0</v>
      </c>
      <c r="CA687" s="258">
        <v>1</v>
      </c>
      <c r="CB687" s="258">
        <v>7</v>
      </c>
    </row>
    <row r="688" spans="1:80">
      <c r="A688" s="259">
        <v>176</v>
      </c>
      <c r="B688" s="260" t="s">
        <v>936</v>
      </c>
      <c r="C688" s="261" t="s">
        <v>937</v>
      </c>
      <c r="D688" s="262" t="s">
        <v>201</v>
      </c>
      <c r="E688" s="263">
        <v>29.97</v>
      </c>
      <c r="F688" s="263"/>
      <c r="G688" s="264">
        <f t="shared" si="0"/>
        <v>0</v>
      </c>
      <c r="H688" s="265">
        <v>0</v>
      </c>
      <c r="I688" s="266">
        <f t="shared" si="1"/>
        <v>0</v>
      </c>
      <c r="J688" s="265">
        <v>-3.3600000000000001E-3</v>
      </c>
      <c r="K688" s="266">
        <f t="shared" si="2"/>
        <v>-0.1006992</v>
      </c>
      <c r="O688" s="258">
        <v>2</v>
      </c>
      <c r="AA688" s="233">
        <v>1</v>
      </c>
      <c r="AB688" s="233">
        <v>7</v>
      </c>
      <c r="AC688" s="233">
        <v>7</v>
      </c>
      <c r="AZ688" s="233">
        <v>2</v>
      </c>
      <c r="BA688" s="233">
        <f t="shared" si="3"/>
        <v>0</v>
      </c>
      <c r="BB688" s="233">
        <f t="shared" si="4"/>
        <v>0</v>
      </c>
      <c r="BC688" s="233">
        <f t="shared" si="5"/>
        <v>0</v>
      </c>
      <c r="BD688" s="233">
        <f t="shared" si="6"/>
        <v>0</v>
      </c>
      <c r="BE688" s="233">
        <f t="shared" si="7"/>
        <v>0</v>
      </c>
      <c r="CA688" s="258">
        <v>1</v>
      </c>
      <c r="CB688" s="258">
        <v>7</v>
      </c>
    </row>
    <row r="689" spans="1:80">
      <c r="A689" s="259">
        <v>177</v>
      </c>
      <c r="B689" s="260" t="s">
        <v>938</v>
      </c>
      <c r="C689" s="261" t="s">
        <v>939</v>
      </c>
      <c r="D689" s="262" t="s">
        <v>229</v>
      </c>
      <c r="E689" s="263">
        <v>8.9749999999999996</v>
      </c>
      <c r="F689" s="263"/>
      <c r="G689" s="264">
        <f t="shared" si="0"/>
        <v>0</v>
      </c>
      <c r="H689" s="265">
        <v>1.65E-3</v>
      </c>
      <c r="I689" s="266">
        <f t="shared" si="1"/>
        <v>1.4808749999999999E-2</v>
      </c>
      <c r="J689" s="265">
        <v>0</v>
      </c>
      <c r="K689" s="266">
        <f t="shared" si="2"/>
        <v>0</v>
      </c>
      <c r="O689" s="258">
        <v>2</v>
      </c>
      <c r="AA689" s="233">
        <v>1</v>
      </c>
      <c r="AB689" s="233">
        <v>7</v>
      </c>
      <c r="AC689" s="233">
        <v>7</v>
      </c>
      <c r="AZ689" s="233">
        <v>2</v>
      </c>
      <c r="BA689" s="233">
        <f t="shared" si="3"/>
        <v>0</v>
      </c>
      <c r="BB689" s="233">
        <f t="shared" si="4"/>
        <v>0</v>
      </c>
      <c r="BC689" s="233">
        <f t="shared" si="5"/>
        <v>0</v>
      </c>
      <c r="BD689" s="233">
        <f t="shared" si="6"/>
        <v>0</v>
      </c>
      <c r="BE689" s="233">
        <f t="shared" si="7"/>
        <v>0</v>
      </c>
      <c r="CA689" s="258">
        <v>1</v>
      </c>
      <c r="CB689" s="258">
        <v>7</v>
      </c>
    </row>
    <row r="690" spans="1:80">
      <c r="A690" s="259">
        <v>178</v>
      </c>
      <c r="B690" s="260" t="s">
        <v>938</v>
      </c>
      <c r="C690" s="261" t="s">
        <v>939</v>
      </c>
      <c r="D690" s="262" t="s">
        <v>229</v>
      </c>
      <c r="E690" s="263">
        <v>6</v>
      </c>
      <c r="F690" s="263"/>
      <c r="G690" s="264">
        <f t="shared" si="0"/>
        <v>0</v>
      </c>
      <c r="H690" s="265">
        <v>1.65E-3</v>
      </c>
      <c r="I690" s="266">
        <f t="shared" si="1"/>
        <v>9.8999999999999991E-3</v>
      </c>
      <c r="J690" s="265">
        <v>0</v>
      </c>
      <c r="K690" s="266">
        <f t="shared" si="2"/>
        <v>0</v>
      </c>
      <c r="O690" s="258">
        <v>2</v>
      </c>
      <c r="AA690" s="233">
        <v>1</v>
      </c>
      <c r="AB690" s="233">
        <v>7</v>
      </c>
      <c r="AC690" s="233">
        <v>7</v>
      </c>
      <c r="AZ690" s="233">
        <v>2</v>
      </c>
      <c r="BA690" s="233">
        <f t="shared" si="3"/>
        <v>0</v>
      </c>
      <c r="BB690" s="233">
        <f t="shared" si="4"/>
        <v>0</v>
      </c>
      <c r="BC690" s="233">
        <f t="shared" si="5"/>
        <v>0</v>
      </c>
      <c r="BD690" s="233">
        <f t="shared" si="6"/>
        <v>0</v>
      </c>
      <c r="BE690" s="233">
        <f t="shared" si="7"/>
        <v>0</v>
      </c>
      <c r="CA690" s="258">
        <v>1</v>
      </c>
      <c r="CB690" s="258">
        <v>7</v>
      </c>
    </row>
    <row r="691" spans="1:80">
      <c r="A691" s="259">
        <v>179</v>
      </c>
      <c r="B691" s="260" t="s">
        <v>940</v>
      </c>
      <c r="C691" s="261" t="s">
        <v>941</v>
      </c>
      <c r="D691" s="262" t="s">
        <v>229</v>
      </c>
      <c r="E691" s="263">
        <v>9.99</v>
      </c>
      <c r="F691" s="263"/>
      <c r="G691" s="264">
        <f t="shared" si="0"/>
        <v>0</v>
      </c>
      <c r="H691" s="265">
        <v>0</v>
      </c>
      <c r="I691" s="266">
        <f t="shared" si="1"/>
        <v>0</v>
      </c>
      <c r="J691" s="265">
        <v>-3.2200000000000002E-3</v>
      </c>
      <c r="K691" s="266">
        <f t="shared" si="2"/>
        <v>-3.2167800000000003E-2</v>
      </c>
      <c r="O691" s="258">
        <v>2</v>
      </c>
      <c r="AA691" s="233">
        <v>1</v>
      </c>
      <c r="AB691" s="233">
        <v>7</v>
      </c>
      <c r="AC691" s="233">
        <v>7</v>
      </c>
      <c r="AZ691" s="233">
        <v>2</v>
      </c>
      <c r="BA691" s="233">
        <f t="shared" si="3"/>
        <v>0</v>
      </c>
      <c r="BB691" s="233">
        <f t="shared" si="4"/>
        <v>0</v>
      </c>
      <c r="BC691" s="233">
        <f t="shared" si="5"/>
        <v>0</v>
      </c>
      <c r="BD691" s="233">
        <f t="shared" si="6"/>
        <v>0</v>
      </c>
      <c r="BE691" s="233">
        <f t="shared" si="7"/>
        <v>0</v>
      </c>
      <c r="CA691" s="258">
        <v>1</v>
      </c>
      <c r="CB691" s="258">
        <v>7</v>
      </c>
    </row>
    <row r="692" spans="1:80">
      <c r="A692" s="259">
        <v>180</v>
      </c>
      <c r="B692" s="260" t="s">
        <v>942</v>
      </c>
      <c r="C692" s="261" t="s">
        <v>943</v>
      </c>
      <c r="D692" s="262" t="s">
        <v>201</v>
      </c>
      <c r="E692" s="263">
        <v>34.125</v>
      </c>
      <c r="F692" s="263"/>
      <c r="G692" s="264">
        <f t="shared" si="0"/>
        <v>0</v>
      </c>
      <c r="H692" s="265">
        <v>3.4499999999999999E-3</v>
      </c>
      <c r="I692" s="266">
        <f t="shared" si="1"/>
        <v>0.11773125</v>
      </c>
      <c r="J692" s="265">
        <v>0</v>
      </c>
      <c r="K692" s="266">
        <f t="shared" si="2"/>
        <v>0</v>
      </c>
      <c r="O692" s="258">
        <v>2</v>
      </c>
      <c r="AA692" s="233">
        <v>1</v>
      </c>
      <c r="AB692" s="233">
        <v>7</v>
      </c>
      <c r="AC692" s="233">
        <v>7</v>
      </c>
      <c r="AZ692" s="233">
        <v>2</v>
      </c>
      <c r="BA692" s="233">
        <f t="shared" si="3"/>
        <v>0</v>
      </c>
      <c r="BB692" s="233">
        <f t="shared" si="4"/>
        <v>0</v>
      </c>
      <c r="BC692" s="233">
        <f t="shared" si="5"/>
        <v>0</v>
      </c>
      <c r="BD692" s="233">
        <f t="shared" si="6"/>
        <v>0</v>
      </c>
      <c r="BE692" s="233">
        <f t="shared" si="7"/>
        <v>0</v>
      </c>
      <c r="CA692" s="258">
        <v>1</v>
      </c>
      <c r="CB692" s="258">
        <v>7</v>
      </c>
    </row>
    <row r="693" spans="1:80">
      <c r="A693" s="259">
        <v>181</v>
      </c>
      <c r="B693" s="260" t="s">
        <v>944</v>
      </c>
      <c r="C693" s="261" t="s">
        <v>945</v>
      </c>
      <c r="D693" s="262" t="s">
        <v>229</v>
      </c>
      <c r="E693" s="263">
        <v>4.8</v>
      </c>
      <c r="F693" s="263"/>
      <c r="G693" s="264">
        <f t="shared" si="0"/>
        <v>0</v>
      </c>
      <c r="H693" s="265">
        <v>0</v>
      </c>
      <c r="I693" s="266">
        <f t="shared" si="1"/>
        <v>0</v>
      </c>
      <c r="J693" s="265">
        <v>-2.9299999999999999E-3</v>
      </c>
      <c r="K693" s="266">
        <f t="shared" si="2"/>
        <v>-1.4063999999999998E-2</v>
      </c>
      <c r="O693" s="258">
        <v>2</v>
      </c>
      <c r="AA693" s="233">
        <v>1</v>
      </c>
      <c r="AB693" s="233">
        <v>7</v>
      </c>
      <c r="AC693" s="233">
        <v>7</v>
      </c>
      <c r="AZ693" s="233">
        <v>2</v>
      </c>
      <c r="BA693" s="233">
        <f t="shared" si="3"/>
        <v>0</v>
      </c>
      <c r="BB693" s="233">
        <f t="shared" si="4"/>
        <v>0</v>
      </c>
      <c r="BC693" s="233">
        <f t="shared" si="5"/>
        <v>0</v>
      </c>
      <c r="BD693" s="233">
        <f t="shared" si="6"/>
        <v>0</v>
      </c>
      <c r="BE693" s="233">
        <f t="shared" si="7"/>
        <v>0</v>
      </c>
      <c r="CA693" s="258">
        <v>1</v>
      </c>
      <c r="CB693" s="258">
        <v>7</v>
      </c>
    </row>
    <row r="694" spans="1:80">
      <c r="A694" s="259">
        <v>182</v>
      </c>
      <c r="B694" s="260" t="s">
        <v>946</v>
      </c>
      <c r="C694" s="261" t="s">
        <v>947</v>
      </c>
      <c r="D694" s="262" t="s">
        <v>229</v>
      </c>
      <c r="E694" s="263">
        <v>2.4</v>
      </c>
      <c r="F694" s="263"/>
      <c r="G694" s="264">
        <f t="shared" si="0"/>
        <v>0</v>
      </c>
      <c r="H694" s="265">
        <v>0</v>
      </c>
      <c r="I694" s="266">
        <f t="shared" si="1"/>
        <v>0</v>
      </c>
      <c r="J694" s="265">
        <v>-2.0000000000000001E-4</v>
      </c>
      <c r="K694" s="266">
        <f t="shared" si="2"/>
        <v>-4.8000000000000001E-4</v>
      </c>
      <c r="O694" s="258">
        <v>2</v>
      </c>
      <c r="AA694" s="233">
        <v>1</v>
      </c>
      <c r="AB694" s="233">
        <v>7</v>
      </c>
      <c r="AC694" s="233">
        <v>7</v>
      </c>
      <c r="AZ694" s="233">
        <v>2</v>
      </c>
      <c r="BA694" s="233">
        <f t="shared" si="3"/>
        <v>0</v>
      </c>
      <c r="BB694" s="233">
        <f t="shared" si="4"/>
        <v>0</v>
      </c>
      <c r="BC694" s="233">
        <f t="shared" si="5"/>
        <v>0</v>
      </c>
      <c r="BD694" s="233">
        <f t="shared" si="6"/>
        <v>0</v>
      </c>
      <c r="BE694" s="233">
        <f t="shared" si="7"/>
        <v>0</v>
      </c>
      <c r="CA694" s="258">
        <v>1</v>
      </c>
      <c r="CB694" s="258">
        <v>7</v>
      </c>
    </row>
    <row r="695" spans="1:80">
      <c r="A695" s="259">
        <v>183</v>
      </c>
      <c r="B695" s="260" t="s">
        <v>948</v>
      </c>
      <c r="C695" s="261" t="s">
        <v>949</v>
      </c>
      <c r="D695" s="262" t="s">
        <v>201</v>
      </c>
      <c r="E695" s="263">
        <v>20.399999999999999</v>
      </c>
      <c r="F695" s="263"/>
      <c r="G695" s="264">
        <f t="shared" si="0"/>
        <v>0</v>
      </c>
      <c r="H695" s="265">
        <v>3.0999999999999999E-3</v>
      </c>
      <c r="I695" s="266">
        <f t="shared" si="1"/>
        <v>6.3239999999999991E-2</v>
      </c>
      <c r="J695" s="265">
        <v>0</v>
      </c>
      <c r="K695" s="266">
        <f t="shared" si="2"/>
        <v>0</v>
      </c>
      <c r="O695" s="258">
        <v>2</v>
      </c>
      <c r="AA695" s="233">
        <v>1</v>
      </c>
      <c r="AB695" s="233">
        <v>7</v>
      </c>
      <c r="AC695" s="233">
        <v>7</v>
      </c>
      <c r="AZ695" s="233">
        <v>2</v>
      </c>
      <c r="BA695" s="233">
        <f t="shared" si="3"/>
        <v>0</v>
      </c>
      <c r="BB695" s="233">
        <f t="shared" si="4"/>
        <v>0</v>
      </c>
      <c r="BC695" s="233">
        <f t="shared" si="5"/>
        <v>0</v>
      </c>
      <c r="BD695" s="233">
        <f t="shared" si="6"/>
        <v>0</v>
      </c>
      <c r="BE695" s="233">
        <f t="shared" si="7"/>
        <v>0</v>
      </c>
      <c r="CA695" s="258">
        <v>1</v>
      </c>
      <c r="CB695" s="258">
        <v>7</v>
      </c>
    </row>
    <row r="696" spans="1:80">
      <c r="A696" s="259">
        <v>184</v>
      </c>
      <c r="B696" s="260" t="s">
        <v>950</v>
      </c>
      <c r="C696" s="261" t="s">
        <v>951</v>
      </c>
      <c r="D696" s="262" t="s">
        <v>201</v>
      </c>
      <c r="E696" s="263">
        <v>9.6</v>
      </c>
      <c r="F696" s="263"/>
      <c r="G696" s="264">
        <f t="shared" si="0"/>
        <v>0</v>
      </c>
      <c r="H696" s="265">
        <v>0</v>
      </c>
      <c r="I696" s="266">
        <f t="shared" si="1"/>
        <v>0</v>
      </c>
      <c r="J696" s="265">
        <v>-2.2599999999999999E-3</v>
      </c>
      <c r="K696" s="266">
        <f t="shared" si="2"/>
        <v>-2.1695999999999997E-2</v>
      </c>
      <c r="O696" s="258">
        <v>2</v>
      </c>
      <c r="AA696" s="233">
        <v>1</v>
      </c>
      <c r="AB696" s="233">
        <v>7</v>
      </c>
      <c r="AC696" s="233">
        <v>7</v>
      </c>
      <c r="AZ696" s="233">
        <v>2</v>
      </c>
      <c r="BA696" s="233">
        <f t="shared" si="3"/>
        <v>0</v>
      </c>
      <c r="BB696" s="233">
        <f t="shared" si="4"/>
        <v>0</v>
      </c>
      <c r="BC696" s="233">
        <f t="shared" si="5"/>
        <v>0</v>
      </c>
      <c r="BD696" s="233">
        <f t="shared" si="6"/>
        <v>0</v>
      </c>
      <c r="BE696" s="233">
        <f t="shared" si="7"/>
        <v>0</v>
      </c>
      <c r="CA696" s="258">
        <v>1</v>
      </c>
      <c r="CB696" s="258">
        <v>7</v>
      </c>
    </row>
    <row r="697" spans="1:80">
      <c r="A697" s="259">
        <v>185</v>
      </c>
      <c r="B697" s="260" t="s">
        <v>952</v>
      </c>
      <c r="C697" s="261" t="s">
        <v>953</v>
      </c>
      <c r="D697" s="262" t="s">
        <v>201</v>
      </c>
      <c r="E697" s="263">
        <v>9.6</v>
      </c>
      <c r="F697" s="263"/>
      <c r="G697" s="264">
        <f t="shared" si="0"/>
        <v>0</v>
      </c>
      <c r="H697" s="265">
        <v>0</v>
      </c>
      <c r="I697" s="266">
        <f t="shared" si="1"/>
        <v>0</v>
      </c>
      <c r="J697" s="265">
        <v>-2.8500000000000001E-3</v>
      </c>
      <c r="K697" s="266">
        <f t="shared" si="2"/>
        <v>-2.7359999999999999E-2</v>
      </c>
      <c r="O697" s="258">
        <v>2</v>
      </c>
      <c r="AA697" s="233">
        <v>1</v>
      </c>
      <c r="AB697" s="233">
        <v>7</v>
      </c>
      <c r="AC697" s="233">
        <v>7</v>
      </c>
      <c r="AZ697" s="233">
        <v>2</v>
      </c>
      <c r="BA697" s="233">
        <f t="shared" si="3"/>
        <v>0</v>
      </c>
      <c r="BB697" s="233">
        <f t="shared" si="4"/>
        <v>0</v>
      </c>
      <c r="BC697" s="233">
        <f t="shared" si="5"/>
        <v>0</v>
      </c>
      <c r="BD697" s="233">
        <f t="shared" si="6"/>
        <v>0</v>
      </c>
      <c r="BE697" s="233">
        <f t="shared" si="7"/>
        <v>0</v>
      </c>
      <c r="CA697" s="258">
        <v>1</v>
      </c>
      <c r="CB697" s="258">
        <v>7</v>
      </c>
    </row>
    <row r="698" spans="1:80">
      <c r="A698" s="259">
        <v>186</v>
      </c>
      <c r="B698" s="260" t="s">
        <v>954</v>
      </c>
      <c r="C698" s="261" t="s">
        <v>955</v>
      </c>
      <c r="D698" s="262" t="s">
        <v>201</v>
      </c>
      <c r="E698" s="263">
        <v>4.8</v>
      </c>
      <c r="F698" s="263"/>
      <c r="G698" s="264">
        <f t="shared" si="0"/>
        <v>0</v>
      </c>
      <c r="H698" s="265">
        <v>0</v>
      </c>
      <c r="I698" s="266">
        <f t="shared" si="1"/>
        <v>0</v>
      </c>
      <c r="J698" s="265">
        <v>-3.5599999999999998E-3</v>
      </c>
      <c r="K698" s="266">
        <f t="shared" si="2"/>
        <v>-1.7087999999999999E-2</v>
      </c>
      <c r="O698" s="258">
        <v>2</v>
      </c>
      <c r="AA698" s="233">
        <v>1</v>
      </c>
      <c r="AB698" s="233">
        <v>7</v>
      </c>
      <c r="AC698" s="233">
        <v>7</v>
      </c>
      <c r="AZ698" s="233">
        <v>2</v>
      </c>
      <c r="BA698" s="233">
        <f t="shared" si="3"/>
        <v>0</v>
      </c>
      <c r="BB698" s="233">
        <f t="shared" si="4"/>
        <v>0</v>
      </c>
      <c r="BC698" s="233">
        <f t="shared" si="5"/>
        <v>0</v>
      </c>
      <c r="BD698" s="233">
        <f t="shared" si="6"/>
        <v>0</v>
      </c>
      <c r="BE698" s="233">
        <f t="shared" si="7"/>
        <v>0</v>
      </c>
      <c r="CA698" s="258">
        <v>1</v>
      </c>
      <c r="CB698" s="258">
        <v>7</v>
      </c>
    </row>
    <row r="699" spans="1:80">
      <c r="A699" s="259">
        <v>187</v>
      </c>
      <c r="B699" s="260" t="s">
        <v>956</v>
      </c>
      <c r="C699" s="261" t="s">
        <v>957</v>
      </c>
      <c r="D699" s="262" t="s">
        <v>172</v>
      </c>
      <c r="E699" s="263">
        <v>224.96700000000001</v>
      </c>
      <c r="F699" s="263"/>
      <c r="G699" s="264">
        <f t="shared" si="0"/>
        <v>0</v>
      </c>
      <c r="H699" s="265">
        <v>3.5999999999999999E-3</v>
      </c>
      <c r="I699" s="266">
        <f t="shared" si="1"/>
        <v>0.80988120000000008</v>
      </c>
      <c r="J699" s="265">
        <v>0</v>
      </c>
      <c r="K699" s="266">
        <f t="shared" si="2"/>
        <v>0</v>
      </c>
      <c r="O699" s="258">
        <v>2</v>
      </c>
      <c r="AA699" s="233">
        <v>1</v>
      </c>
      <c r="AB699" s="233">
        <v>7</v>
      </c>
      <c r="AC699" s="233">
        <v>7</v>
      </c>
      <c r="AZ699" s="233">
        <v>2</v>
      </c>
      <c r="BA699" s="233">
        <f t="shared" si="3"/>
        <v>0</v>
      </c>
      <c r="BB699" s="233">
        <f t="shared" si="4"/>
        <v>0</v>
      </c>
      <c r="BC699" s="233">
        <f t="shared" si="5"/>
        <v>0</v>
      </c>
      <c r="BD699" s="233">
        <f t="shared" si="6"/>
        <v>0</v>
      </c>
      <c r="BE699" s="233">
        <f t="shared" si="7"/>
        <v>0</v>
      </c>
      <c r="CA699" s="258">
        <v>1</v>
      </c>
      <c r="CB699" s="258">
        <v>7</v>
      </c>
    </row>
    <row r="700" spans="1:80">
      <c r="A700" s="267"/>
      <c r="B700" s="270"/>
      <c r="C700" s="335" t="s">
        <v>958</v>
      </c>
      <c r="D700" s="336"/>
      <c r="E700" s="271">
        <v>224.96700000000001</v>
      </c>
      <c r="F700" s="272"/>
      <c r="G700" s="273"/>
      <c r="H700" s="274"/>
      <c r="I700" s="268"/>
      <c r="J700" s="275"/>
      <c r="K700" s="268"/>
      <c r="M700" s="269" t="s">
        <v>958</v>
      </c>
      <c r="O700" s="258"/>
    </row>
    <row r="701" spans="1:80">
      <c r="A701" s="259">
        <v>188</v>
      </c>
      <c r="B701" s="260" t="s">
        <v>959</v>
      </c>
      <c r="C701" s="261" t="s">
        <v>960</v>
      </c>
      <c r="D701" s="262" t="s">
        <v>201</v>
      </c>
      <c r="E701" s="263">
        <v>9.43</v>
      </c>
      <c r="F701" s="263"/>
      <c r="G701" s="264">
        <f>E701*F701</f>
        <v>0</v>
      </c>
      <c r="H701" s="265">
        <v>6.3000000000000003E-4</v>
      </c>
      <c r="I701" s="266">
        <f>E701*H701</f>
        <v>5.9408999999999998E-3</v>
      </c>
      <c r="J701" s="265">
        <v>0</v>
      </c>
      <c r="K701" s="266">
        <f>E701*J701</f>
        <v>0</v>
      </c>
      <c r="O701" s="258">
        <v>2</v>
      </c>
      <c r="AA701" s="233">
        <v>1</v>
      </c>
      <c r="AB701" s="233">
        <v>7</v>
      </c>
      <c r="AC701" s="233">
        <v>7</v>
      </c>
      <c r="AZ701" s="233">
        <v>2</v>
      </c>
      <c r="BA701" s="233">
        <f>IF(AZ701=1,G701,0)</f>
        <v>0</v>
      </c>
      <c r="BB701" s="233">
        <f>IF(AZ701=2,G701,0)</f>
        <v>0</v>
      </c>
      <c r="BC701" s="233">
        <f>IF(AZ701=3,G701,0)</f>
        <v>0</v>
      </c>
      <c r="BD701" s="233">
        <f>IF(AZ701=4,G701,0)</f>
        <v>0</v>
      </c>
      <c r="BE701" s="233">
        <f>IF(AZ701=5,G701,0)</f>
        <v>0</v>
      </c>
      <c r="CA701" s="258">
        <v>1</v>
      </c>
      <c r="CB701" s="258">
        <v>7</v>
      </c>
    </row>
    <row r="702" spans="1:80">
      <c r="A702" s="267"/>
      <c r="B702" s="270"/>
      <c r="C702" s="335" t="s">
        <v>961</v>
      </c>
      <c r="D702" s="336"/>
      <c r="E702" s="271">
        <v>9.43</v>
      </c>
      <c r="F702" s="272"/>
      <c r="G702" s="273"/>
      <c r="H702" s="274"/>
      <c r="I702" s="268"/>
      <c r="J702" s="275"/>
      <c r="K702" s="268"/>
      <c r="M702" s="269" t="s">
        <v>961</v>
      </c>
      <c r="O702" s="258"/>
    </row>
    <row r="703" spans="1:80">
      <c r="A703" s="259">
        <v>189</v>
      </c>
      <c r="B703" s="260" t="s">
        <v>962</v>
      </c>
      <c r="C703" s="261" t="s">
        <v>963</v>
      </c>
      <c r="D703" s="262" t="s">
        <v>201</v>
      </c>
      <c r="E703" s="263">
        <v>30.9</v>
      </c>
      <c r="F703" s="263"/>
      <c r="G703" s="264">
        <f>E703*F703</f>
        <v>0</v>
      </c>
      <c r="H703" s="265">
        <v>5.4000000000000001E-4</v>
      </c>
      <c r="I703" s="266">
        <f>E703*H703</f>
        <v>1.6685999999999999E-2</v>
      </c>
      <c r="J703" s="265">
        <v>0</v>
      </c>
      <c r="K703" s="266">
        <f>E703*J703</f>
        <v>0</v>
      </c>
      <c r="O703" s="258">
        <v>2</v>
      </c>
      <c r="AA703" s="233">
        <v>1</v>
      </c>
      <c r="AB703" s="233">
        <v>7</v>
      </c>
      <c r="AC703" s="233">
        <v>7</v>
      </c>
      <c r="AZ703" s="233">
        <v>2</v>
      </c>
      <c r="BA703" s="233">
        <f>IF(AZ703=1,G703,0)</f>
        <v>0</v>
      </c>
      <c r="BB703" s="233">
        <f>IF(AZ703=2,G703,0)</f>
        <v>0</v>
      </c>
      <c r="BC703" s="233">
        <f>IF(AZ703=3,G703,0)</f>
        <v>0</v>
      </c>
      <c r="BD703" s="233">
        <f>IF(AZ703=4,G703,0)</f>
        <v>0</v>
      </c>
      <c r="BE703" s="233">
        <f>IF(AZ703=5,G703,0)</f>
        <v>0</v>
      </c>
      <c r="CA703" s="258">
        <v>1</v>
      </c>
      <c r="CB703" s="258">
        <v>7</v>
      </c>
    </row>
    <row r="704" spans="1:80">
      <c r="A704" s="267"/>
      <c r="B704" s="270"/>
      <c r="C704" s="335" t="s">
        <v>964</v>
      </c>
      <c r="D704" s="336"/>
      <c r="E704" s="271">
        <v>0</v>
      </c>
      <c r="F704" s="272"/>
      <c r="G704" s="273"/>
      <c r="H704" s="274"/>
      <c r="I704" s="268"/>
      <c r="J704" s="275"/>
      <c r="K704" s="268"/>
      <c r="M704" s="269" t="s">
        <v>964</v>
      </c>
      <c r="O704" s="258"/>
    </row>
    <row r="705" spans="1:80">
      <c r="A705" s="267"/>
      <c r="B705" s="270"/>
      <c r="C705" s="335" t="s">
        <v>965</v>
      </c>
      <c r="D705" s="336"/>
      <c r="E705" s="271">
        <v>9.9</v>
      </c>
      <c r="F705" s="272"/>
      <c r="G705" s="273"/>
      <c r="H705" s="274"/>
      <c r="I705" s="268"/>
      <c r="J705" s="275"/>
      <c r="K705" s="268"/>
      <c r="M705" s="269" t="s">
        <v>965</v>
      </c>
      <c r="O705" s="258"/>
    </row>
    <row r="706" spans="1:80">
      <c r="A706" s="267"/>
      <c r="B706" s="270"/>
      <c r="C706" s="335" t="s">
        <v>966</v>
      </c>
      <c r="D706" s="336"/>
      <c r="E706" s="271">
        <v>21</v>
      </c>
      <c r="F706" s="272"/>
      <c r="G706" s="273"/>
      <c r="H706" s="274"/>
      <c r="I706" s="268"/>
      <c r="J706" s="275"/>
      <c r="K706" s="268"/>
      <c r="M706" s="269" t="s">
        <v>966</v>
      </c>
      <c r="O706" s="258"/>
    </row>
    <row r="707" spans="1:80" ht="20.399999999999999">
      <c r="A707" s="259">
        <v>190</v>
      </c>
      <c r="B707" s="260" t="s">
        <v>967</v>
      </c>
      <c r="C707" s="261" t="s">
        <v>968</v>
      </c>
      <c r="D707" s="262" t="s">
        <v>201</v>
      </c>
      <c r="E707" s="263">
        <v>25.8</v>
      </c>
      <c r="F707" s="263"/>
      <c r="G707" s="264">
        <f>E707*F707</f>
        <v>0</v>
      </c>
      <c r="H707" s="265">
        <v>4.1900000000000001E-3</v>
      </c>
      <c r="I707" s="266">
        <f>E707*H707</f>
        <v>0.108102</v>
      </c>
      <c r="J707" s="265">
        <v>0</v>
      </c>
      <c r="K707" s="266">
        <f>E707*J707</f>
        <v>0</v>
      </c>
      <c r="O707" s="258">
        <v>2</v>
      </c>
      <c r="AA707" s="233">
        <v>1</v>
      </c>
      <c r="AB707" s="233">
        <v>7</v>
      </c>
      <c r="AC707" s="233">
        <v>7</v>
      </c>
      <c r="AZ707" s="233">
        <v>2</v>
      </c>
      <c r="BA707" s="233">
        <f>IF(AZ707=1,G707,0)</f>
        <v>0</v>
      </c>
      <c r="BB707" s="233">
        <f>IF(AZ707=2,G707,0)</f>
        <v>0</v>
      </c>
      <c r="BC707" s="233">
        <f>IF(AZ707=3,G707,0)</f>
        <v>0</v>
      </c>
      <c r="BD707" s="233">
        <f>IF(AZ707=4,G707,0)</f>
        <v>0</v>
      </c>
      <c r="BE707" s="233">
        <f>IF(AZ707=5,G707,0)</f>
        <v>0</v>
      </c>
      <c r="CA707" s="258">
        <v>1</v>
      </c>
      <c r="CB707" s="258">
        <v>7</v>
      </c>
    </row>
    <row r="708" spans="1:80">
      <c r="A708" s="267"/>
      <c r="B708" s="270"/>
      <c r="C708" s="335" t="s">
        <v>969</v>
      </c>
      <c r="D708" s="336"/>
      <c r="E708" s="271">
        <v>25.8</v>
      </c>
      <c r="F708" s="272"/>
      <c r="G708" s="273"/>
      <c r="H708" s="274"/>
      <c r="I708" s="268"/>
      <c r="J708" s="275"/>
      <c r="K708" s="268"/>
      <c r="M708" s="269" t="s">
        <v>969</v>
      </c>
      <c r="O708" s="258"/>
    </row>
    <row r="709" spans="1:80" ht="20.399999999999999">
      <c r="A709" s="259">
        <v>191</v>
      </c>
      <c r="B709" s="260" t="s">
        <v>970</v>
      </c>
      <c r="C709" s="261" t="s">
        <v>971</v>
      </c>
      <c r="D709" s="262" t="s">
        <v>201</v>
      </c>
      <c r="E709" s="263">
        <v>30.9</v>
      </c>
      <c r="F709" s="263"/>
      <c r="G709" s="264">
        <f>E709*F709</f>
        <v>0</v>
      </c>
      <c r="H709" s="265">
        <v>2.32E-3</v>
      </c>
      <c r="I709" s="266">
        <f>E709*H709</f>
        <v>7.1688000000000002E-2</v>
      </c>
      <c r="J709" s="265">
        <v>0</v>
      </c>
      <c r="K709" s="266">
        <f>E709*J709</f>
        <v>0</v>
      </c>
      <c r="O709" s="258">
        <v>2</v>
      </c>
      <c r="AA709" s="233">
        <v>1</v>
      </c>
      <c r="AB709" s="233">
        <v>7</v>
      </c>
      <c r="AC709" s="233">
        <v>7</v>
      </c>
      <c r="AZ709" s="233">
        <v>2</v>
      </c>
      <c r="BA709" s="233">
        <f>IF(AZ709=1,G709,0)</f>
        <v>0</v>
      </c>
      <c r="BB709" s="233">
        <f>IF(AZ709=2,G709,0)</f>
        <v>0</v>
      </c>
      <c r="BC709" s="233">
        <f>IF(AZ709=3,G709,0)</f>
        <v>0</v>
      </c>
      <c r="BD709" s="233">
        <f>IF(AZ709=4,G709,0)</f>
        <v>0</v>
      </c>
      <c r="BE709" s="233">
        <f>IF(AZ709=5,G709,0)</f>
        <v>0</v>
      </c>
      <c r="CA709" s="258">
        <v>1</v>
      </c>
      <c r="CB709" s="258">
        <v>7</v>
      </c>
    </row>
    <row r="710" spans="1:80">
      <c r="A710" s="267"/>
      <c r="B710" s="270"/>
      <c r="C710" s="335" t="s">
        <v>965</v>
      </c>
      <c r="D710" s="336"/>
      <c r="E710" s="271">
        <v>9.9</v>
      </c>
      <c r="F710" s="272"/>
      <c r="G710" s="273"/>
      <c r="H710" s="274"/>
      <c r="I710" s="268"/>
      <c r="J710" s="275"/>
      <c r="K710" s="268"/>
      <c r="M710" s="269" t="s">
        <v>965</v>
      </c>
      <c r="O710" s="258"/>
    </row>
    <row r="711" spans="1:80">
      <c r="A711" s="267"/>
      <c r="B711" s="270"/>
      <c r="C711" s="335" t="s">
        <v>966</v>
      </c>
      <c r="D711" s="336"/>
      <c r="E711" s="271">
        <v>21</v>
      </c>
      <c r="F711" s="272"/>
      <c r="G711" s="273"/>
      <c r="H711" s="274"/>
      <c r="I711" s="268"/>
      <c r="J711" s="275"/>
      <c r="K711" s="268"/>
      <c r="M711" s="269" t="s">
        <v>966</v>
      </c>
      <c r="O711" s="258"/>
    </row>
    <row r="712" spans="1:80">
      <c r="A712" s="259">
        <v>192</v>
      </c>
      <c r="B712" s="260" t="s">
        <v>972</v>
      </c>
      <c r="C712" s="261" t="s">
        <v>973</v>
      </c>
      <c r="D712" s="262" t="s">
        <v>229</v>
      </c>
      <c r="E712" s="263">
        <v>30</v>
      </c>
      <c r="F712" s="263"/>
      <c r="G712" s="264">
        <f>E712*F712</f>
        <v>0</v>
      </c>
      <c r="H712" s="265">
        <v>0</v>
      </c>
      <c r="I712" s="266">
        <f>E712*H712</f>
        <v>0</v>
      </c>
      <c r="J712" s="265"/>
      <c r="K712" s="266">
        <f>E712*J712</f>
        <v>0</v>
      </c>
      <c r="O712" s="258">
        <v>2</v>
      </c>
      <c r="AA712" s="233">
        <v>3</v>
      </c>
      <c r="AB712" s="233">
        <v>0</v>
      </c>
      <c r="AC712" s="233">
        <v>553420425</v>
      </c>
      <c r="AZ712" s="233">
        <v>2</v>
      </c>
      <c r="BA712" s="233">
        <f>IF(AZ712=1,G712,0)</f>
        <v>0</v>
      </c>
      <c r="BB712" s="233">
        <f>IF(AZ712=2,G712,0)</f>
        <v>0</v>
      </c>
      <c r="BC712" s="233">
        <f>IF(AZ712=3,G712,0)</f>
        <v>0</v>
      </c>
      <c r="BD712" s="233">
        <f>IF(AZ712=4,G712,0)</f>
        <v>0</v>
      </c>
      <c r="BE712" s="233">
        <f>IF(AZ712=5,G712,0)</f>
        <v>0</v>
      </c>
      <c r="CA712" s="258">
        <v>3</v>
      </c>
      <c r="CB712" s="258">
        <v>0</v>
      </c>
    </row>
    <row r="713" spans="1:80">
      <c r="A713" s="267"/>
      <c r="B713" s="270"/>
      <c r="C713" s="335" t="s">
        <v>974</v>
      </c>
      <c r="D713" s="336"/>
      <c r="E713" s="271">
        <v>28</v>
      </c>
      <c r="F713" s="272"/>
      <c r="G713" s="273"/>
      <c r="H713" s="274"/>
      <c r="I713" s="268"/>
      <c r="J713" s="275"/>
      <c r="K713" s="268"/>
      <c r="M713" s="269" t="s">
        <v>974</v>
      </c>
      <c r="O713" s="258"/>
    </row>
    <row r="714" spans="1:80">
      <c r="A714" s="267"/>
      <c r="B714" s="270"/>
      <c r="C714" s="335" t="s">
        <v>975</v>
      </c>
      <c r="D714" s="336"/>
      <c r="E714" s="271">
        <v>2</v>
      </c>
      <c r="F714" s="272"/>
      <c r="G714" s="273"/>
      <c r="H714" s="274"/>
      <c r="I714" s="268"/>
      <c r="J714" s="275"/>
      <c r="K714" s="268"/>
      <c r="M714" s="269" t="s">
        <v>975</v>
      </c>
      <c r="O714" s="258"/>
    </row>
    <row r="715" spans="1:80">
      <c r="A715" s="259">
        <v>193</v>
      </c>
      <c r="B715" s="260" t="s">
        <v>976</v>
      </c>
      <c r="C715" s="261" t="s">
        <v>977</v>
      </c>
      <c r="D715" s="262" t="s">
        <v>229</v>
      </c>
      <c r="E715" s="263">
        <v>16</v>
      </c>
      <c r="F715" s="263"/>
      <c r="G715" s="264">
        <f>E715*F715</f>
        <v>0</v>
      </c>
      <c r="H715" s="265">
        <v>0</v>
      </c>
      <c r="I715" s="266">
        <f>E715*H715</f>
        <v>0</v>
      </c>
      <c r="J715" s="265"/>
      <c r="K715" s="266">
        <f>E715*J715</f>
        <v>0</v>
      </c>
      <c r="O715" s="258">
        <v>2</v>
      </c>
      <c r="AA715" s="233">
        <v>3</v>
      </c>
      <c r="AB715" s="233">
        <v>0</v>
      </c>
      <c r="AC715" s="233">
        <v>553448209</v>
      </c>
      <c r="AZ715" s="233">
        <v>2</v>
      </c>
      <c r="BA715" s="233">
        <f>IF(AZ715=1,G715,0)</f>
        <v>0</v>
      </c>
      <c r="BB715" s="233">
        <f>IF(AZ715=2,G715,0)</f>
        <v>0</v>
      </c>
      <c r="BC715" s="233">
        <f>IF(AZ715=3,G715,0)</f>
        <v>0</v>
      </c>
      <c r="BD715" s="233">
        <f>IF(AZ715=4,G715,0)</f>
        <v>0</v>
      </c>
      <c r="BE715" s="233">
        <f>IF(AZ715=5,G715,0)</f>
        <v>0</v>
      </c>
      <c r="CA715" s="258">
        <v>3</v>
      </c>
      <c r="CB715" s="258">
        <v>0</v>
      </c>
    </row>
    <row r="716" spans="1:80">
      <c r="A716" s="267"/>
      <c r="B716" s="270"/>
      <c r="C716" s="335" t="s">
        <v>978</v>
      </c>
      <c r="D716" s="336"/>
      <c r="E716" s="271">
        <v>12</v>
      </c>
      <c r="F716" s="272"/>
      <c r="G716" s="273"/>
      <c r="H716" s="274"/>
      <c r="I716" s="268"/>
      <c r="J716" s="275"/>
      <c r="K716" s="268"/>
      <c r="M716" s="269" t="s">
        <v>978</v>
      </c>
      <c r="O716" s="258"/>
    </row>
    <row r="717" spans="1:80">
      <c r="A717" s="267"/>
      <c r="B717" s="270"/>
      <c r="C717" s="335" t="s">
        <v>979</v>
      </c>
      <c r="D717" s="336"/>
      <c r="E717" s="271">
        <v>4</v>
      </c>
      <c r="F717" s="272"/>
      <c r="G717" s="273"/>
      <c r="H717" s="274"/>
      <c r="I717" s="268"/>
      <c r="J717" s="275"/>
      <c r="K717" s="268"/>
      <c r="M717" s="269" t="s">
        <v>979</v>
      </c>
      <c r="O717" s="258"/>
    </row>
    <row r="718" spans="1:80">
      <c r="A718" s="259">
        <v>194</v>
      </c>
      <c r="B718" s="260" t="s">
        <v>980</v>
      </c>
      <c r="C718" s="261" t="s">
        <v>981</v>
      </c>
      <c r="D718" s="262" t="s">
        <v>181</v>
      </c>
      <c r="E718" s="263">
        <v>1.5497086</v>
      </c>
      <c r="F718" s="263"/>
      <c r="G718" s="264">
        <f>E718*F718</f>
        <v>0</v>
      </c>
      <c r="H718" s="265">
        <v>0</v>
      </c>
      <c r="I718" s="266">
        <f>E718*H718</f>
        <v>0</v>
      </c>
      <c r="J718" s="265"/>
      <c r="K718" s="266">
        <f>E718*J718</f>
        <v>0</v>
      </c>
      <c r="O718" s="258">
        <v>2</v>
      </c>
      <c r="AA718" s="233">
        <v>7</v>
      </c>
      <c r="AB718" s="233">
        <v>1001</v>
      </c>
      <c r="AC718" s="233">
        <v>5</v>
      </c>
      <c r="AZ718" s="233">
        <v>2</v>
      </c>
      <c r="BA718" s="233">
        <f>IF(AZ718=1,G718,0)</f>
        <v>0</v>
      </c>
      <c r="BB718" s="233">
        <f>IF(AZ718=2,G718,0)</f>
        <v>0</v>
      </c>
      <c r="BC718" s="233">
        <f>IF(AZ718=3,G718,0)</f>
        <v>0</v>
      </c>
      <c r="BD718" s="233">
        <f>IF(AZ718=4,G718,0)</f>
        <v>0</v>
      </c>
      <c r="BE718" s="233">
        <f>IF(AZ718=5,G718,0)</f>
        <v>0</v>
      </c>
      <c r="CA718" s="258">
        <v>7</v>
      </c>
      <c r="CB718" s="258">
        <v>1001</v>
      </c>
    </row>
    <row r="719" spans="1:80">
      <c r="A719" s="276"/>
      <c r="B719" s="277" t="s">
        <v>103</v>
      </c>
      <c r="C719" s="278" t="s">
        <v>918</v>
      </c>
      <c r="D719" s="279"/>
      <c r="E719" s="280"/>
      <c r="F719" s="281"/>
      <c r="G719" s="282">
        <f>SUM(G676:G718)</f>
        <v>0</v>
      </c>
      <c r="H719" s="283"/>
      <c r="I719" s="284">
        <f>SUM(I676:I718)</f>
        <v>1.5497085999999998</v>
      </c>
      <c r="J719" s="283"/>
      <c r="K719" s="284">
        <f>SUM(K676:K718)</f>
        <v>-2.1911822399999998</v>
      </c>
      <c r="O719" s="258">
        <v>4</v>
      </c>
      <c r="BA719" s="285">
        <f>SUM(BA676:BA718)</f>
        <v>0</v>
      </c>
      <c r="BB719" s="285">
        <f>SUM(BB676:BB718)</f>
        <v>0</v>
      </c>
      <c r="BC719" s="285">
        <f>SUM(BC676:BC718)</f>
        <v>0</v>
      </c>
      <c r="BD719" s="285">
        <f>SUM(BD676:BD718)</f>
        <v>0</v>
      </c>
      <c r="BE719" s="285">
        <f>SUM(BE676:BE718)</f>
        <v>0</v>
      </c>
    </row>
    <row r="720" spans="1:80">
      <c r="A720" s="248" t="s">
        <v>100</v>
      </c>
      <c r="B720" s="249" t="s">
        <v>982</v>
      </c>
      <c r="C720" s="250" t="s">
        <v>983</v>
      </c>
      <c r="D720" s="251"/>
      <c r="E720" s="252"/>
      <c r="F720" s="252"/>
      <c r="G720" s="253"/>
      <c r="H720" s="254"/>
      <c r="I720" s="255"/>
      <c r="J720" s="256"/>
      <c r="K720" s="257"/>
      <c r="O720" s="258">
        <v>1</v>
      </c>
    </row>
    <row r="721" spans="1:80" ht="20.399999999999999">
      <c r="A721" s="259">
        <v>195</v>
      </c>
      <c r="B721" s="260" t="s">
        <v>985</v>
      </c>
      <c r="C721" s="261" t="s">
        <v>986</v>
      </c>
      <c r="D721" s="262" t="s">
        <v>172</v>
      </c>
      <c r="E721" s="263">
        <v>6</v>
      </c>
      <c r="F721" s="263"/>
      <c r="G721" s="264">
        <f>E721*F721</f>
        <v>0</v>
      </c>
      <c r="H721" s="265">
        <v>1.2959999999999999E-2</v>
      </c>
      <c r="I721" s="266">
        <f>E721*H721</f>
        <v>7.7759999999999996E-2</v>
      </c>
      <c r="J721" s="265">
        <v>0</v>
      </c>
      <c r="K721" s="266">
        <f>E721*J721</f>
        <v>0</v>
      </c>
      <c r="O721" s="258">
        <v>2</v>
      </c>
      <c r="AA721" s="233">
        <v>1</v>
      </c>
      <c r="AB721" s="233">
        <v>7</v>
      </c>
      <c r="AC721" s="233">
        <v>7</v>
      </c>
      <c r="AZ721" s="233">
        <v>2</v>
      </c>
      <c r="BA721" s="233">
        <f>IF(AZ721=1,G721,0)</f>
        <v>0</v>
      </c>
      <c r="BB721" s="233">
        <f>IF(AZ721=2,G721,0)</f>
        <v>0</v>
      </c>
      <c r="BC721" s="233">
        <f>IF(AZ721=3,G721,0)</f>
        <v>0</v>
      </c>
      <c r="BD721" s="233">
        <f>IF(AZ721=4,G721,0)</f>
        <v>0</v>
      </c>
      <c r="BE721" s="233">
        <f>IF(AZ721=5,G721,0)</f>
        <v>0</v>
      </c>
      <c r="CA721" s="258">
        <v>1</v>
      </c>
      <c r="CB721" s="258">
        <v>7</v>
      </c>
    </row>
    <row r="722" spans="1:80">
      <c r="A722" s="267"/>
      <c r="B722" s="270"/>
      <c r="C722" s="335" t="s">
        <v>987</v>
      </c>
      <c r="D722" s="336"/>
      <c r="E722" s="271">
        <v>6</v>
      </c>
      <c r="F722" s="272"/>
      <c r="G722" s="273"/>
      <c r="H722" s="274"/>
      <c r="I722" s="268"/>
      <c r="J722" s="275"/>
      <c r="K722" s="268"/>
      <c r="M722" s="269" t="s">
        <v>987</v>
      </c>
      <c r="O722" s="258"/>
    </row>
    <row r="723" spans="1:80">
      <c r="A723" s="259">
        <v>196</v>
      </c>
      <c r="B723" s="260" t="s">
        <v>988</v>
      </c>
      <c r="C723" s="261" t="s">
        <v>989</v>
      </c>
      <c r="D723" s="262" t="s">
        <v>172</v>
      </c>
      <c r="E723" s="263">
        <v>224.96700000000001</v>
      </c>
      <c r="F723" s="263"/>
      <c r="G723" s="264">
        <f>E723*F723</f>
        <v>0</v>
      </c>
      <c r="H723" s="265">
        <v>0</v>
      </c>
      <c r="I723" s="266">
        <f>E723*H723</f>
        <v>0</v>
      </c>
      <c r="J723" s="265">
        <v>0</v>
      </c>
      <c r="K723" s="266">
        <f>E723*J723</f>
        <v>0</v>
      </c>
      <c r="O723" s="258">
        <v>2</v>
      </c>
      <c r="AA723" s="233">
        <v>1</v>
      </c>
      <c r="AB723" s="233">
        <v>7</v>
      </c>
      <c r="AC723" s="233">
        <v>7</v>
      </c>
      <c r="AZ723" s="233">
        <v>2</v>
      </c>
      <c r="BA723" s="233">
        <f>IF(AZ723=1,G723,0)</f>
        <v>0</v>
      </c>
      <c r="BB723" s="233">
        <f>IF(AZ723=2,G723,0)</f>
        <v>0</v>
      </c>
      <c r="BC723" s="233">
        <f>IF(AZ723=3,G723,0)</f>
        <v>0</v>
      </c>
      <c r="BD723" s="233">
        <f>IF(AZ723=4,G723,0)</f>
        <v>0</v>
      </c>
      <c r="BE723" s="233">
        <f>IF(AZ723=5,G723,0)</f>
        <v>0</v>
      </c>
      <c r="CA723" s="258">
        <v>1</v>
      </c>
      <c r="CB723" s="258">
        <v>7</v>
      </c>
    </row>
    <row r="724" spans="1:80">
      <c r="A724" s="267"/>
      <c r="B724" s="270"/>
      <c r="C724" s="335" t="s">
        <v>990</v>
      </c>
      <c r="D724" s="336"/>
      <c r="E724" s="271">
        <v>224.96700000000001</v>
      </c>
      <c r="F724" s="272"/>
      <c r="G724" s="273"/>
      <c r="H724" s="274"/>
      <c r="I724" s="268"/>
      <c r="J724" s="275"/>
      <c r="K724" s="268"/>
      <c r="M724" s="269" t="s">
        <v>990</v>
      </c>
      <c r="O724" s="258"/>
    </row>
    <row r="725" spans="1:80">
      <c r="A725" s="259">
        <v>197</v>
      </c>
      <c r="B725" s="260" t="s">
        <v>991</v>
      </c>
      <c r="C725" s="261" t="s">
        <v>992</v>
      </c>
      <c r="D725" s="262" t="s">
        <v>172</v>
      </c>
      <c r="E725" s="263">
        <v>247.46369999999999</v>
      </c>
      <c r="F725" s="263"/>
      <c r="G725" s="264">
        <f>E725*F725</f>
        <v>0</v>
      </c>
      <c r="H725" s="265">
        <v>1.3999999999999999E-4</v>
      </c>
      <c r="I725" s="266">
        <f>E725*H725</f>
        <v>3.4644917999999997E-2</v>
      </c>
      <c r="J725" s="265"/>
      <c r="K725" s="266">
        <f>E725*J725</f>
        <v>0</v>
      </c>
      <c r="O725" s="258">
        <v>2</v>
      </c>
      <c r="AA725" s="233">
        <v>3</v>
      </c>
      <c r="AB725" s="233">
        <v>7</v>
      </c>
      <c r="AC725" s="233" t="s">
        <v>991</v>
      </c>
      <c r="AZ725" s="233">
        <v>2</v>
      </c>
      <c r="BA725" s="233">
        <f>IF(AZ725=1,G725,0)</f>
        <v>0</v>
      </c>
      <c r="BB725" s="233">
        <f>IF(AZ725=2,G725,0)</f>
        <v>0</v>
      </c>
      <c r="BC725" s="233">
        <f>IF(AZ725=3,G725,0)</f>
        <v>0</v>
      </c>
      <c r="BD725" s="233">
        <f>IF(AZ725=4,G725,0)</f>
        <v>0</v>
      </c>
      <c r="BE725" s="233">
        <f>IF(AZ725=5,G725,0)</f>
        <v>0</v>
      </c>
      <c r="CA725" s="258">
        <v>3</v>
      </c>
      <c r="CB725" s="258">
        <v>7</v>
      </c>
    </row>
    <row r="726" spans="1:80">
      <c r="A726" s="267"/>
      <c r="B726" s="270"/>
      <c r="C726" s="335" t="s">
        <v>993</v>
      </c>
      <c r="D726" s="336"/>
      <c r="E726" s="271">
        <v>224.96700000000001</v>
      </c>
      <c r="F726" s="272"/>
      <c r="G726" s="273"/>
      <c r="H726" s="274"/>
      <c r="I726" s="268"/>
      <c r="J726" s="275"/>
      <c r="K726" s="268"/>
      <c r="M726" s="269" t="s">
        <v>993</v>
      </c>
      <c r="O726" s="258"/>
    </row>
    <row r="727" spans="1:80">
      <c r="A727" s="267"/>
      <c r="B727" s="270"/>
      <c r="C727" s="335" t="s">
        <v>994</v>
      </c>
      <c r="D727" s="336"/>
      <c r="E727" s="271">
        <v>22.496700000000001</v>
      </c>
      <c r="F727" s="272"/>
      <c r="G727" s="273"/>
      <c r="H727" s="274"/>
      <c r="I727" s="268"/>
      <c r="J727" s="275"/>
      <c r="K727" s="268"/>
      <c r="M727" s="269" t="s">
        <v>994</v>
      </c>
      <c r="O727" s="258"/>
    </row>
    <row r="728" spans="1:80">
      <c r="A728" s="259">
        <v>198</v>
      </c>
      <c r="B728" s="260" t="s">
        <v>995</v>
      </c>
      <c r="C728" s="261" t="s">
        <v>996</v>
      </c>
      <c r="D728" s="262" t="s">
        <v>181</v>
      </c>
      <c r="E728" s="263">
        <v>0.11240491800000001</v>
      </c>
      <c r="F728" s="263"/>
      <c r="G728" s="264">
        <f>E728*F728</f>
        <v>0</v>
      </c>
      <c r="H728" s="265">
        <v>0</v>
      </c>
      <c r="I728" s="266">
        <f>E728*H728</f>
        <v>0</v>
      </c>
      <c r="J728" s="265"/>
      <c r="K728" s="266">
        <f>E728*J728</f>
        <v>0</v>
      </c>
      <c r="O728" s="258">
        <v>2</v>
      </c>
      <c r="AA728" s="233">
        <v>7</v>
      </c>
      <c r="AB728" s="233">
        <v>1001</v>
      </c>
      <c r="AC728" s="233">
        <v>5</v>
      </c>
      <c r="AZ728" s="233">
        <v>2</v>
      </c>
      <c r="BA728" s="233">
        <f>IF(AZ728=1,G728,0)</f>
        <v>0</v>
      </c>
      <c r="BB728" s="233">
        <f>IF(AZ728=2,G728,0)</f>
        <v>0</v>
      </c>
      <c r="BC728" s="233">
        <f>IF(AZ728=3,G728,0)</f>
        <v>0</v>
      </c>
      <c r="BD728" s="233">
        <f>IF(AZ728=4,G728,0)</f>
        <v>0</v>
      </c>
      <c r="BE728" s="233">
        <f>IF(AZ728=5,G728,0)</f>
        <v>0</v>
      </c>
      <c r="CA728" s="258">
        <v>7</v>
      </c>
      <c r="CB728" s="258">
        <v>1001</v>
      </c>
    </row>
    <row r="729" spans="1:80">
      <c r="A729" s="276"/>
      <c r="B729" s="277" t="s">
        <v>103</v>
      </c>
      <c r="C729" s="278" t="s">
        <v>984</v>
      </c>
      <c r="D729" s="279"/>
      <c r="E729" s="280"/>
      <c r="F729" s="281"/>
      <c r="G729" s="282">
        <f>SUM(G720:G728)</f>
        <v>0</v>
      </c>
      <c r="H729" s="283"/>
      <c r="I729" s="284">
        <f>SUM(I720:I728)</f>
        <v>0.11240491799999999</v>
      </c>
      <c r="J729" s="283"/>
      <c r="K729" s="284">
        <f>SUM(K720:K728)</f>
        <v>0</v>
      </c>
      <c r="O729" s="258">
        <v>4</v>
      </c>
      <c r="BA729" s="285">
        <f>SUM(BA720:BA728)</f>
        <v>0</v>
      </c>
      <c r="BB729" s="285">
        <f>SUM(BB720:BB728)</f>
        <v>0</v>
      </c>
      <c r="BC729" s="285">
        <f>SUM(BC720:BC728)</f>
        <v>0</v>
      </c>
      <c r="BD729" s="285">
        <f>SUM(BD720:BD728)</f>
        <v>0</v>
      </c>
      <c r="BE729" s="285">
        <f>SUM(BE720:BE728)</f>
        <v>0</v>
      </c>
    </row>
    <row r="730" spans="1:80">
      <c r="A730" s="248" t="s">
        <v>100</v>
      </c>
      <c r="B730" s="249" t="s">
        <v>997</v>
      </c>
      <c r="C730" s="250" t="s">
        <v>998</v>
      </c>
      <c r="D730" s="251"/>
      <c r="E730" s="252"/>
      <c r="F730" s="252"/>
      <c r="G730" s="253"/>
      <c r="H730" s="254"/>
      <c r="I730" s="255"/>
      <c r="J730" s="256"/>
      <c r="K730" s="257"/>
      <c r="O730" s="258">
        <v>1</v>
      </c>
    </row>
    <row r="731" spans="1:80">
      <c r="A731" s="259">
        <v>199</v>
      </c>
      <c r="B731" s="260" t="s">
        <v>1000</v>
      </c>
      <c r="C731" s="261" t="s">
        <v>1001</v>
      </c>
      <c r="D731" s="262" t="s">
        <v>229</v>
      </c>
      <c r="E731" s="263">
        <v>2</v>
      </c>
      <c r="F731" s="263"/>
      <c r="G731" s="264">
        <f>E731*F731</f>
        <v>0</v>
      </c>
      <c r="H731" s="265">
        <v>0</v>
      </c>
      <c r="I731" s="266">
        <f>E731*H731</f>
        <v>0</v>
      </c>
      <c r="J731" s="265">
        <v>0</v>
      </c>
      <c r="K731" s="266">
        <f>E731*J731</f>
        <v>0</v>
      </c>
      <c r="O731" s="258">
        <v>2</v>
      </c>
      <c r="AA731" s="233">
        <v>1</v>
      </c>
      <c r="AB731" s="233">
        <v>7</v>
      </c>
      <c r="AC731" s="233">
        <v>7</v>
      </c>
      <c r="AZ731" s="233">
        <v>2</v>
      </c>
      <c r="BA731" s="233">
        <f>IF(AZ731=1,G731,0)</f>
        <v>0</v>
      </c>
      <c r="BB731" s="233">
        <f>IF(AZ731=2,G731,0)</f>
        <v>0</v>
      </c>
      <c r="BC731" s="233">
        <f>IF(AZ731=3,G731,0)</f>
        <v>0</v>
      </c>
      <c r="BD731" s="233">
        <f>IF(AZ731=4,G731,0)</f>
        <v>0</v>
      </c>
      <c r="BE731" s="233">
        <f>IF(AZ731=5,G731,0)</f>
        <v>0</v>
      </c>
      <c r="CA731" s="258">
        <v>1</v>
      </c>
      <c r="CB731" s="258">
        <v>7</v>
      </c>
    </row>
    <row r="732" spans="1:80">
      <c r="A732" s="259">
        <v>200</v>
      </c>
      <c r="B732" s="260" t="s">
        <v>1002</v>
      </c>
      <c r="C732" s="261" t="s">
        <v>1003</v>
      </c>
      <c r="D732" s="262" t="s">
        <v>172</v>
      </c>
      <c r="E732" s="263">
        <v>91.84</v>
      </c>
      <c r="F732" s="263"/>
      <c r="G732" s="264">
        <f>E732*F732</f>
        <v>0</v>
      </c>
      <c r="H732" s="265">
        <v>0</v>
      </c>
      <c r="I732" s="266">
        <f>E732*H732</f>
        <v>0</v>
      </c>
      <c r="J732" s="265">
        <v>-1.098E-2</v>
      </c>
      <c r="K732" s="266">
        <f>E732*J732</f>
        <v>-1.0084032000000001</v>
      </c>
      <c r="O732" s="258">
        <v>2</v>
      </c>
      <c r="AA732" s="233">
        <v>1</v>
      </c>
      <c r="AB732" s="233">
        <v>7</v>
      </c>
      <c r="AC732" s="233">
        <v>7</v>
      </c>
      <c r="AZ732" s="233">
        <v>2</v>
      </c>
      <c r="BA732" s="233">
        <f>IF(AZ732=1,G732,0)</f>
        <v>0</v>
      </c>
      <c r="BB732" s="233">
        <f>IF(AZ732=2,G732,0)</f>
        <v>0</v>
      </c>
      <c r="BC732" s="233">
        <f>IF(AZ732=3,G732,0)</f>
        <v>0</v>
      </c>
      <c r="BD732" s="233">
        <f>IF(AZ732=4,G732,0)</f>
        <v>0</v>
      </c>
      <c r="BE732" s="233">
        <f>IF(AZ732=5,G732,0)</f>
        <v>0</v>
      </c>
      <c r="CA732" s="258">
        <v>1</v>
      </c>
      <c r="CB732" s="258">
        <v>7</v>
      </c>
    </row>
    <row r="733" spans="1:80">
      <c r="A733" s="267"/>
      <c r="B733" s="270"/>
      <c r="C733" s="335" t="s">
        <v>1004</v>
      </c>
      <c r="D733" s="336"/>
      <c r="E733" s="271">
        <v>91.84</v>
      </c>
      <c r="F733" s="272"/>
      <c r="G733" s="273"/>
      <c r="H733" s="274"/>
      <c r="I733" s="268"/>
      <c r="J733" s="275"/>
      <c r="K733" s="268"/>
      <c r="M733" s="269" t="s">
        <v>1004</v>
      </c>
      <c r="O733" s="258"/>
    </row>
    <row r="734" spans="1:80">
      <c r="A734" s="259">
        <v>201</v>
      </c>
      <c r="B734" s="260" t="s">
        <v>1005</v>
      </c>
      <c r="C734" s="261" t="s">
        <v>1006</v>
      </c>
      <c r="D734" s="262" t="s">
        <v>172</v>
      </c>
      <c r="E734" s="263">
        <v>91.84</v>
      </c>
      <c r="F734" s="263"/>
      <c r="G734" s="264">
        <f>E734*F734</f>
        <v>0</v>
      </c>
      <c r="H734" s="265">
        <v>0</v>
      </c>
      <c r="I734" s="266">
        <f>E734*H734</f>
        <v>0</v>
      </c>
      <c r="J734" s="265">
        <v>-8.0000000000000002E-3</v>
      </c>
      <c r="K734" s="266">
        <f>E734*J734</f>
        <v>-0.73472000000000004</v>
      </c>
      <c r="O734" s="258">
        <v>2</v>
      </c>
      <c r="AA734" s="233">
        <v>1</v>
      </c>
      <c r="AB734" s="233">
        <v>7</v>
      </c>
      <c r="AC734" s="233">
        <v>7</v>
      </c>
      <c r="AZ734" s="233">
        <v>2</v>
      </c>
      <c r="BA734" s="233">
        <f>IF(AZ734=1,G734,0)</f>
        <v>0</v>
      </c>
      <c r="BB734" s="233">
        <f>IF(AZ734=2,G734,0)</f>
        <v>0</v>
      </c>
      <c r="BC734" s="233">
        <f>IF(AZ734=3,G734,0)</f>
        <v>0</v>
      </c>
      <c r="BD734" s="233">
        <f>IF(AZ734=4,G734,0)</f>
        <v>0</v>
      </c>
      <c r="BE734" s="233">
        <f>IF(AZ734=5,G734,0)</f>
        <v>0</v>
      </c>
      <c r="CA734" s="258">
        <v>1</v>
      </c>
      <c r="CB734" s="258">
        <v>7</v>
      </c>
    </row>
    <row r="735" spans="1:80">
      <c r="A735" s="267"/>
      <c r="B735" s="270"/>
      <c r="C735" s="335" t="s">
        <v>1007</v>
      </c>
      <c r="D735" s="336"/>
      <c r="E735" s="271">
        <v>91.84</v>
      </c>
      <c r="F735" s="272"/>
      <c r="G735" s="273"/>
      <c r="H735" s="274"/>
      <c r="I735" s="268"/>
      <c r="J735" s="275"/>
      <c r="K735" s="268"/>
      <c r="M735" s="269" t="s">
        <v>1007</v>
      </c>
      <c r="O735" s="258"/>
    </row>
    <row r="736" spans="1:80">
      <c r="A736" s="259">
        <v>202</v>
      </c>
      <c r="B736" s="260" t="s">
        <v>1008</v>
      </c>
      <c r="C736" s="261" t="s">
        <v>1009</v>
      </c>
      <c r="D736" s="262" t="s">
        <v>229</v>
      </c>
      <c r="E736" s="263">
        <v>9</v>
      </c>
      <c r="F736" s="263"/>
      <c r="G736" s="264">
        <f>E736*F736</f>
        <v>0</v>
      </c>
      <c r="H736" s="265">
        <v>0</v>
      </c>
      <c r="I736" s="266">
        <f>E736*H736</f>
        <v>0</v>
      </c>
      <c r="J736" s="265">
        <v>0</v>
      </c>
      <c r="K736" s="266">
        <f>E736*J736</f>
        <v>0</v>
      </c>
      <c r="O736" s="258">
        <v>2</v>
      </c>
      <c r="AA736" s="233">
        <v>1</v>
      </c>
      <c r="AB736" s="233">
        <v>7</v>
      </c>
      <c r="AC736" s="233">
        <v>7</v>
      </c>
      <c r="AZ736" s="233">
        <v>2</v>
      </c>
      <c r="BA736" s="233">
        <f>IF(AZ736=1,G736,0)</f>
        <v>0</v>
      </c>
      <c r="BB736" s="233">
        <f>IF(AZ736=2,G736,0)</f>
        <v>0</v>
      </c>
      <c r="BC736" s="233">
        <f>IF(AZ736=3,G736,0)</f>
        <v>0</v>
      </c>
      <c r="BD736" s="233">
        <f>IF(AZ736=4,G736,0)</f>
        <v>0</v>
      </c>
      <c r="BE736" s="233">
        <f>IF(AZ736=5,G736,0)</f>
        <v>0</v>
      </c>
      <c r="CA736" s="258">
        <v>1</v>
      </c>
      <c r="CB736" s="258">
        <v>7</v>
      </c>
    </row>
    <row r="737" spans="1:80">
      <c r="A737" s="267"/>
      <c r="B737" s="270"/>
      <c r="C737" s="335" t="s">
        <v>1010</v>
      </c>
      <c r="D737" s="336"/>
      <c r="E737" s="271">
        <v>9</v>
      </c>
      <c r="F737" s="272"/>
      <c r="G737" s="273"/>
      <c r="H737" s="274"/>
      <c r="I737" s="268"/>
      <c r="J737" s="275"/>
      <c r="K737" s="268"/>
      <c r="M737" s="269" t="s">
        <v>1010</v>
      </c>
      <c r="O737" s="258"/>
    </row>
    <row r="738" spans="1:80">
      <c r="A738" s="259">
        <v>203</v>
      </c>
      <c r="B738" s="260" t="s">
        <v>1008</v>
      </c>
      <c r="C738" s="261" t="s">
        <v>1009</v>
      </c>
      <c r="D738" s="262" t="s">
        <v>229</v>
      </c>
      <c r="E738" s="263">
        <v>1</v>
      </c>
      <c r="F738" s="263"/>
      <c r="G738" s="264">
        <f>E738*F738</f>
        <v>0</v>
      </c>
      <c r="H738" s="265">
        <v>0</v>
      </c>
      <c r="I738" s="266">
        <f>E738*H738</f>
        <v>0</v>
      </c>
      <c r="J738" s="265">
        <v>0</v>
      </c>
      <c r="K738" s="266">
        <f>E738*J738</f>
        <v>0</v>
      </c>
      <c r="O738" s="258">
        <v>2</v>
      </c>
      <c r="AA738" s="233">
        <v>1</v>
      </c>
      <c r="AB738" s="233">
        <v>7</v>
      </c>
      <c r="AC738" s="233">
        <v>7</v>
      </c>
      <c r="AZ738" s="233">
        <v>2</v>
      </c>
      <c r="BA738" s="233">
        <f>IF(AZ738=1,G738,0)</f>
        <v>0</v>
      </c>
      <c r="BB738" s="233">
        <f>IF(AZ738=2,G738,0)</f>
        <v>0</v>
      </c>
      <c r="BC738" s="233">
        <f>IF(AZ738=3,G738,0)</f>
        <v>0</v>
      </c>
      <c r="BD738" s="233">
        <f>IF(AZ738=4,G738,0)</f>
        <v>0</v>
      </c>
      <c r="BE738" s="233">
        <f>IF(AZ738=5,G738,0)</f>
        <v>0</v>
      </c>
      <c r="CA738" s="258">
        <v>1</v>
      </c>
      <c r="CB738" s="258">
        <v>7</v>
      </c>
    </row>
    <row r="739" spans="1:80">
      <c r="A739" s="267"/>
      <c r="B739" s="270"/>
      <c r="C739" s="335" t="s">
        <v>1011</v>
      </c>
      <c r="D739" s="336"/>
      <c r="E739" s="271">
        <v>1</v>
      </c>
      <c r="F739" s="272"/>
      <c r="G739" s="273"/>
      <c r="H739" s="274"/>
      <c r="I739" s="268"/>
      <c r="J739" s="275"/>
      <c r="K739" s="268"/>
      <c r="M739" s="269" t="s">
        <v>1011</v>
      </c>
      <c r="O739" s="258"/>
    </row>
    <row r="740" spans="1:80">
      <c r="A740" s="259">
        <v>204</v>
      </c>
      <c r="B740" s="260" t="s">
        <v>1012</v>
      </c>
      <c r="C740" s="261" t="s">
        <v>1013</v>
      </c>
      <c r="D740" s="262" t="s">
        <v>229</v>
      </c>
      <c r="E740" s="263">
        <v>4</v>
      </c>
      <c r="F740" s="263"/>
      <c r="G740" s="264">
        <f>E740*F740</f>
        <v>0</v>
      </c>
      <c r="H740" s="265">
        <v>0</v>
      </c>
      <c r="I740" s="266">
        <f>E740*H740</f>
        <v>0</v>
      </c>
      <c r="J740" s="265">
        <v>0</v>
      </c>
      <c r="K740" s="266">
        <f>E740*J740</f>
        <v>0</v>
      </c>
      <c r="O740" s="258">
        <v>2</v>
      </c>
      <c r="AA740" s="233">
        <v>1</v>
      </c>
      <c r="AB740" s="233">
        <v>7</v>
      </c>
      <c r="AC740" s="233">
        <v>7</v>
      </c>
      <c r="AZ740" s="233">
        <v>2</v>
      </c>
      <c r="BA740" s="233">
        <f>IF(AZ740=1,G740,0)</f>
        <v>0</v>
      </c>
      <c r="BB740" s="233">
        <f>IF(AZ740=2,G740,0)</f>
        <v>0</v>
      </c>
      <c r="BC740" s="233">
        <f>IF(AZ740=3,G740,0)</f>
        <v>0</v>
      </c>
      <c r="BD740" s="233">
        <f>IF(AZ740=4,G740,0)</f>
        <v>0</v>
      </c>
      <c r="BE740" s="233">
        <f>IF(AZ740=5,G740,0)</f>
        <v>0</v>
      </c>
      <c r="CA740" s="258">
        <v>1</v>
      </c>
      <c r="CB740" s="258">
        <v>7</v>
      </c>
    </row>
    <row r="741" spans="1:80">
      <c r="A741" s="267"/>
      <c r="B741" s="270"/>
      <c r="C741" s="335" t="s">
        <v>1014</v>
      </c>
      <c r="D741" s="336"/>
      <c r="E741" s="271">
        <v>4</v>
      </c>
      <c r="F741" s="272"/>
      <c r="G741" s="273"/>
      <c r="H741" s="274"/>
      <c r="I741" s="268"/>
      <c r="J741" s="275"/>
      <c r="K741" s="268"/>
      <c r="M741" s="269" t="s">
        <v>1014</v>
      </c>
      <c r="O741" s="258"/>
    </row>
    <row r="742" spans="1:80">
      <c r="A742" s="259">
        <v>205</v>
      </c>
      <c r="B742" s="260" t="s">
        <v>1015</v>
      </c>
      <c r="C742" s="261" t="s">
        <v>1016</v>
      </c>
      <c r="D742" s="262" t="s">
        <v>229</v>
      </c>
      <c r="E742" s="263">
        <v>4</v>
      </c>
      <c r="F742" s="263"/>
      <c r="G742" s="264">
        <f>E742*F742</f>
        <v>0</v>
      </c>
      <c r="H742" s="265">
        <v>0</v>
      </c>
      <c r="I742" s="266">
        <f>E742*H742</f>
        <v>0</v>
      </c>
      <c r="J742" s="265">
        <v>0</v>
      </c>
      <c r="K742" s="266">
        <f>E742*J742</f>
        <v>0</v>
      </c>
      <c r="O742" s="258">
        <v>2</v>
      </c>
      <c r="AA742" s="233">
        <v>1</v>
      </c>
      <c r="AB742" s="233">
        <v>7</v>
      </c>
      <c r="AC742" s="233">
        <v>7</v>
      </c>
      <c r="AZ742" s="233">
        <v>2</v>
      </c>
      <c r="BA742" s="233">
        <f>IF(AZ742=1,G742,0)</f>
        <v>0</v>
      </c>
      <c r="BB742" s="233">
        <f>IF(AZ742=2,G742,0)</f>
        <v>0</v>
      </c>
      <c r="BC742" s="233">
        <f>IF(AZ742=3,G742,0)</f>
        <v>0</v>
      </c>
      <c r="BD742" s="233">
        <f>IF(AZ742=4,G742,0)</f>
        <v>0</v>
      </c>
      <c r="BE742" s="233">
        <f>IF(AZ742=5,G742,0)</f>
        <v>0</v>
      </c>
      <c r="CA742" s="258">
        <v>1</v>
      </c>
      <c r="CB742" s="258">
        <v>7</v>
      </c>
    </row>
    <row r="743" spans="1:80">
      <c r="A743" s="259">
        <v>206</v>
      </c>
      <c r="B743" s="260" t="s">
        <v>1015</v>
      </c>
      <c r="C743" s="261" t="s">
        <v>1016</v>
      </c>
      <c r="D743" s="262" t="s">
        <v>229</v>
      </c>
      <c r="E743" s="263">
        <v>9</v>
      </c>
      <c r="F743" s="263"/>
      <c r="G743" s="264">
        <f>E743*F743</f>
        <v>0</v>
      </c>
      <c r="H743" s="265">
        <v>0</v>
      </c>
      <c r="I743" s="266">
        <f>E743*H743</f>
        <v>0</v>
      </c>
      <c r="J743" s="265">
        <v>0</v>
      </c>
      <c r="K743" s="266">
        <f>E743*J743</f>
        <v>0</v>
      </c>
      <c r="O743" s="258">
        <v>2</v>
      </c>
      <c r="AA743" s="233">
        <v>1</v>
      </c>
      <c r="AB743" s="233">
        <v>7</v>
      </c>
      <c r="AC743" s="233">
        <v>7</v>
      </c>
      <c r="AZ743" s="233">
        <v>2</v>
      </c>
      <c r="BA743" s="233">
        <f>IF(AZ743=1,G743,0)</f>
        <v>0</v>
      </c>
      <c r="BB743" s="233">
        <f>IF(AZ743=2,G743,0)</f>
        <v>0</v>
      </c>
      <c r="BC743" s="233">
        <f>IF(AZ743=3,G743,0)</f>
        <v>0</v>
      </c>
      <c r="BD743" s="233">
        <f>IF(AZ743=4,G743,0)</f>
        <v>0</v>
      </c>
      <c r="BE743" s="233">
        <f>IF(AZ743=5,G743,0)</f>
        <v>0</v>
      </c>
      <c r="CA743" s="258">
        <v>1</v>
      </c>
      <c r="CB743" s="258">
        <v>7</v>
      </c>
    </row>
    <row r="744" spans="1:80">
      <c r="A744" s="259">
        <v>207</v>
      </c>
      <c r="B744" s="260" t="s">
        <v>1015</v>
      </c>
      <c r="C744" s="261" t="s">
        <v>1016</v>
      </c>
      <c r="D744" s="262" t="s">
        <v>229</v>
      </c>
      <c r="E744" s="263">
        <v>1</v>
      </c>
      <c r="F744" s="263"/>
      <c r="G744" s="264">
        <f>E744*F744</f>
        <v>0</v>
      </c>
      <c r="H744" s="265">
        <v>0</v>
      </c>
      <c r="I744" s="266">
        <f>E744*H744</f>
        <v>0</v>
      </c>
      <c r="J744" s="265">
        <v>0</v>
      </c>
      <c r="K744" s="266">
        <f>E744*J744</f>
        <v>0</v>
      </c>
      <c r="O744" s="258">
        <v>2</v>
      </c>
      <c r="AA744" s="233">
        <v>1</v>
      </c>
      <c r="AB744" s="233">
        <v>7</v>
      </c>
      <c r="AC744" s="233">
        <v>7</v>
      </c>
      <c r="AZ744" s="233">
        <v>2</v>
      </c>
      <c r="BA744" s="233">
        <f>IF(AZ744=1,G744,0)</f>
        <v>0</v>
      </c>
      <c r="BB744" s="233">
        <f>IF(AZ744=2,G744,0)</f>
        <v>0</v>
      </c>
      <c r="BC744" s="233">
        <f>IF(AZ744=3,G744,0)</f>
        <v>0</v>
      </c>
      <c r="BD744" s="233">
        <f>IF(AZ744=4,G744,0)</f>
        <v>0</v>
      </c>
      <c r="BE744" s="233">
        <f>IF(AZ744=5,G744,0)</f>
        <v>0</v>
      </c>
      <c r="CA744" s="258">
        <v>1</v>
      </c>
      <c r="CB744" s="258">
        <v>7</v>
      </c>
    </row>
    <row r="745" spans="1:80">
      <c r="A745" s="259">
        <v>208</v>
      </c>
      <c r="B745" s="260" t="s">
        <v>1017</v>
      </c>
      <c r="C745" s="261" t="s">
        <v>1018</v>
      </c>
      <c r="D745" s="262" t="s">
        <v>229</v>
      </c>
      <c r="E745" s="263">
        <v>14</v>
      </c>
      <c r="F745" s="263"/>
      <c r="G745" s="264">
        <f>E745*F745</f>
        <v>0</v>
      </c>
      <c r="H745" s="265">
        <v>0</v>
      </c>
      <c r="I745" s="266">
        <f>E745*H745</f>
        <v>0</v>
      </c>
      <c r="J745" s="265">
        <v>0</v>
      </c>
      <c r="K745" s="266">
        <f>E745*J745</f>
        <v>0</v>
      </c>
      <c r="O745" s="258">
        <v>2</v>
      </c>
      <c r="AA745" s="233">
        <v>1</v>
      </c>
      <c r="AB745" s="233">
        <v>7</v>
      </c>
      <c r="AC745" s="233">
        <v>7</v>
      </c>
      <c r="AZ745" s="233">
        <v>2</v>
      </c>
      <c r="BA745" s="233">
        <f>IF(AZ745=1,G745,0)</f>
        <v>0</v>
      </c>
      <c r="BB745" s="233">
        <f>IF(AZ745=2,G745,0)</f>
        <v>0</v>
      </c>
      <c r="BC745" s="233">
        <f>IF(AZ745=3,G745,0)</f>
        <v>0</v>
      </c>
      <c r="BD745" s="233">
        <f>IF(AZ745=4,G745,0)</f>
        <v>0</v>
      </c>
      <c r="BE745" s="233">
        <f>IF(AZ745=5,G745,0)</f>
        <v>0</v>
      </c>
      <c r="CA745" s="258">
        <v>1</v>
      </c>
      <c r="CB745" s="258">
        <v>7</v>
      </c>
    </row>
    <row r="746" spans="1:80">
      <c r="A746" s="267"/>
      <c r="B746" s="270"/>
      <c r="C746" s="335" t="s">
        <v>1019</v>
      </c>
      <c r="D746" s="336"/>
      <c r="E746" s="271">
        <v>1</v>
      </c>
      <c r="F746" s="272"/>
      <c r="G746" s="273"/>
      <c r="H746" s="274"/>
      <c r="I746" s="268"/>
      <c r="J746" s="275"/>
      <c r="K746" s="268"/>
      <c r="M746" s="296">
        <v>2.9173611111111111</v>
      </c>
      <c r="O746" s="258"/>
    </row>
    <row r="747" spans="1:80">
      <c r="A747" s="267"/>
      <c r="B747" s="270"/>
      <c r="C747" s="335" t="s">
        <v>1020</v>
      </c>
      <c r="D747" s="336"/>
      <c r="E747" s="271">
        <v>9</v>
      </c>
      <c r="F747" s="272"/>
      <c r="G747" s="273"/>
      <c r="H747" s="274"/>
      <c r="I747" s="268"/>
      <c r="J747" s="275"/>
      <c r="K747" s="268"/>
      <c r="M747" s="296">
        <v>3.3395833333333336</v>
      </c>
      <c r="O747" s="258"/>
    </row>
    <row r="748" spans="1:80">
      <c r="A748" s="267"/>
      <c r="B748" s="270"/>
      <c r="C748" s="335" t="s">
        <v>1021</v>
      </c>
      <c r="D748" s="336"/>
      <c r="E748" s="271">
        <v>4</v>
      </c>
      <c r="F748" s="272"/>
      <c r="G748" s="273"/>
      <c r="H748" s="274"/>
      <c r="I748" s="268"/>
      <c r="J748" s="275"/>
      <c r="K748" s="268"/>
      <c r="M748" s="296">
        <v>3.7527777777777778</v>
      </c>
      <c r="O748" s="258"/>
    </row>
    <row r="749" spans="1:80">
      <c r="A749" s="259">
        <v>209</v>
      </c>
      <c r="B749" s="260" t="s">
        <v>1022</v>
      </c>
      <c r="C749" s="261" t="s">
        <v>1023</v>
      </c>
      <c r="D749" s="262" t="s">
        <v>229</v>
      </c>
      <c r="E749" s="263">
        <v>9</v>
      </c>
      <c r="F749" s="263"/>
      <c r="G749" s="264">
        <f>E749*F749</f>
        <v>0</v>
      </c>
      <c r="H749" s="265">
        <v>1.0000000000000001E-5</v>
      </c>
      <c r="I749" s="266">
        <f>E749*H749</f>
        <v>9.0000000000000006E-5</v>
      </c>
      <c r="J749" s="265">
        <v>0</v>
      </c>
      <c r="K749" s="266">
        <f>E749*J749</f>
        <v>0</v>
      </c>
      <c r="O749" s="258">
        <v>2</v>
      </c>
      <c r="AA749" s="233">
        <v>1</v>
      </c>
      <c r="AB749" s="233">
        <v>7</v>
      </c>
      <c r="AC749" s="233">
        <v>7</v>
      </c>
      <c r="AZ749" s="233">
        <v>2</v>
      </c>
      <c r="BA749" s="233">
        <f>IF(AZ749=1,G749,0)</f>
        <v>0</v>
      </c>
      <c r="BB749" s="233">
        <f>IF(AZ749=2,G749,0)</f>
        <v>0</v>
      </c>
      <c r="BC749" s="233">
        <f>IF(AZ749=3,G749,0)</f>
        <v>0</v>
      </c>
      <c r="BD749" s="233">
        <f>IF(AZ749=4,G749,0)</f>
        <v>0</v>
      </c>
      <c r="BE749" s="233">
        <f>IF(AZ749=5,G749,0)</f>
        <v>0</v>
      </c>
      <c r="CA749" s="258">
        <v>1</v>
      </c>
      <c r="CB749" s="258">
        <v>7</v>
      </c>
    </row>
    <row r="750" spans="1:80">
      <c r="A750" s="259">
        <v>210</v>
      </c>
      <c r="B750" s="260" t="s">
        <v>1022</v>
      </c>
      <c r="C750" s="261" t="s">
        <v>1023</v>
      </c>
      <c r="D750" s="262" t="s">
        <v>229</v>
      </c>
      <c r="E750" s="263">
        <v>1</v>
      </c>
      <c r="F750" s="263"/>
      <c r="G750" s="264">
        <f>E750*F750</f>
        <v>0</v>
      </c>
      <c r="H750" s="265">
        <v>1.0000000000000001E-5</v>
      </c>
      <c r="I750" s="266">
        <f>E750*H750</f>
        <v>1.0000000000000001E-5</v>
      </c>
      <c r="J750" s="265">
        <v>0</v>
      </c>
      <c r="K750" s="266">
        <f>E750*J750</f>
        <v>0</v>
      </c>
      <c r="O750" s="258">
        <v>2</v>
      </c>
      <c r="AA750" s="233">
        <v>1</v>
      </c>
      <c r="AB750" s="233">
        <v>7</v>
      </c>
      <c r="AC750" s="233">
        <v>7</v>
      </c>
      <c r="AZ750" s="233">
        <v>2</v>
      </c>
      <c r="BA750" s="233">
        <f>IF(AZ750=1,G750,0)</f>
        <v>0</v>
      </c>
      <c r="BB750" s="233">
        <f>IF(AZ750=2,G750,0)</f>
        <v>0</v>
      </c>
      <c r="BC750" s="233">
        <f>IF(AZ750=3,G750,0)</f>
        <v>0</v>
      </c>
      <c r="BD750" s="233">
        <f>IF(AZ750=4,G750,0)</f>
        <v>0</v>
      </c>
      <c r="BE750" s="233">
        <f>IF(AZ750=5,G750,0)</f>
        <v>0</v>
      </c>
      <c r="CA750" s="258">
        <v>1</v>
      </c>
      <c r="CB750" s="258">
        <v>7</v>
      </c>
    </row>
    <row r="751" spans="1:80">
      <c r="A751" s="259">
        <v>211</v>
      </c>
      <c r="B751" s="260" t="s">
        <v>1022</v>
      </c>
      <c r="C751" s="261" t="s">
        <v>1023</v>
      </c>
      <c r="D751" s="262" t="s">
        <v>229</v>
      </c>
      <c r="E751" s="263">
        <v>4</v>
      </c>
      <c r="F751" s="263"/>
      <c r="G751" s="264">
        <f>E751*F751</f>
        <v>0</v>
      </c>
      <c r="H751" s="265">
        <v>1.0000000000000001E-5</v>
      </c>
      <c r="I751" s="266">
        <f>E751*H751</f>
        <v>4.0000000000000003E-5</v>
      </c>
      <c r="J751" s="265">
        <v>0</v>
      </c>
      <c r="K751" s="266">
        <f>E751*J751</f>
        <v>0</v>
      </c>
      <c r="O751" s="258">
        <v>2</v>
      </c>
      <c r="AA751" s="233">
        <v>1</v>
      </c>
      <c r="AB751" s="233">
        <v>7</v>
      </c>
      <c r="AC751" s="233">
        <v>7</v>
      </c>
      <c r="AZ751" s="233">
        <v>2</v>
      </c>
      <c r="BA751" s="233">
        <f>IF(AZ751=1,G751,0)</f>
        <v>0</v>
      </c>
      <c r="BB751" s="233">
        <f>IF(AZ751=2,G751,0)</f>
        <v>0</v>
      </c>
      <c r="BC751" s="233">
        <f>IF(AZ751=3,G751,0)</f>
        <v>0</v>
      </c>
      <c r="BD751" s="233">
        <f>IF(AZ751=4,G751,0)</f>
        <v>0</v>
      </c>
      <c r="BE751" s="233">
        <f>IF(AZ751=5,G751,0)</f>
        <v>0</v>
      </c>
      <c r="CA751" s="258">
        <v>1</v>
      </c>
      <c r="CB751" s="258">
        <v>7</v>
      </c>
    </row>
    <row r="752" spans="1:80">
      <c r="A752" s="259">
        <v>212</v>
      </c>
      <c r="B752" s="260" t="s">
        <v>1024</v>
      </c>
      <c r="C752" s="261" t="s">
        <v>1025</v>
      </c>
      <c r="D752" s="262" t="s">
        <v>201</v>
      </c>
      <c r="E752" s="263">
        <v>42.255000000000003</v>
      </c>
      <c r="F752" s="263"/>
      <c r="G752" s="264">
        <f>E752*F752</f>
        <v>0</v>
      </c>
      <c r="H752" s="265">
        <v>0</v>
      </c>
      <c r="I752" s="266">
        <f>E752*H752</f>
        <v>0</v>
      </c>
      <c r="J752" s="265"/>
      <c r="K752" s="266">
        <f>E752*J752</f>
        <v>0</v>
      </c>
      <c r="O752" s="258">
        <v>2</v>
      </c>
      <c r="AA752" s="233">
        <v>12</v>
      </c>
      <c r="AB752" s="233">
        <v>0</v>
      </c>
      <c r="AC752" s="233">
        <v>179</v>
      </c>
      <c r="AZ752" s="233">
        <v>2</v>
      </c>
      <c r="BA752" s="233">
        <f>IF(AZ752=1,G752,0)</f>
        <v>0</v>
      </c>
      <c r="BB752" s="233">
        <f>IF(AZ752=2,G752,0)</f>
        <v>0</v>
      </c>
      <c r="BC752" s="233">
        <f>IF(AZ752=3,G752,0)</f>
        <v>0</v>
      </c>
      <c r="BD752" s="233">
        <f>IF(AZ752=4,G752,0)</f>
        <v>0</v>
      </c>
      <c r="BE752" s="233">
        <f>IF(AZ752=5,G752,0)</f>
        <v>0</v>
      </c>
      <c r="CA752" s="258">
        <v>12</v>
      </c>
      <c r="CB752" s="258">
        <v>0</v>
      </c>
    </row>
    <row r="753" spans="1:80">
      <c r="A753" s="267"/>
      <c r="B753" s="270"/>
      <c r="C753" s="335" t="s">
        <v>1026</v>
      </c>
      <c r="D753" s="336"/>
      <c r="E753" s="271">
        <v>16.739999999999998</v>
      </c>
      <c r="F753" s="272"/>
      <c r="G753" s="273"/>
      <c r="H753" s="274"/>
      <c r="I753" s="268"/>
      <c r="J753" s="275"/>
      <c r="K753" s="268"/>
      <c r="M753" s="269" t="s">
        <v>1026</v>
      </c>
      <c r="O753" s="258"/>
    </row>
    <row r="754" spans="1:80">
      <c r="A754" s="267"/>
      <c r="B754" s="270"/>
      <c r="C754" s="335" t="s">
        <v>1027</v>
      </c>
      <c r="D754" s="336"/>
      <c r="E754" s="271">
        <v>25.515000000000001</v>
      </c>
      <c r="F754" s="272"/>
      <c r="G754" s="273"/>
      <c r="H754" s="274"/>
      <c r="I754" s="268"/>
      <c r="J754" s="275"/>
      <c r="K754" s="268"/>
      <c r="M754" s="269" t="s">
        <v>1027</v>
      </c>
      <c r="O754" s="258"/>
    </row>
    <row r="755" spans="1:80">
      <c r="A755" s="259">
        <v>213</v>
      </c>
      <c r="B755" s="260" t="s">
        <v>1028</v>
      </c>
      <c r="C755" s="261" t="s">
        <v>1029</v>
      </c>
      <c r="D755" s="262" t="s">
        <v>229</v>
      </c>
      <c r="E755" s="263">
        <v>14</v>
      </c>
      <c r="F755" s="263"/>
      <c r="G755" s="264">
        <f t="shared" ref="G755:G762" si="8">E755*F755</f>
        <v>0</v>
      </c>
      <c r="H755" s="265">
        <v>8.0000000000000004E-4</v>
      </c>
      <c r="I755" s="266">
        <f t="shared" ref="I755:I762" si="9">E755*H755</f>
        <v>1.12E-2</v>
      </c>
      <c r="J755" s="265"/>
      <c r="K755" s="266">
        <f t="shared" ref="K755:K762" si="10">E755*J755</f>
        <v>0</v>
      </c>
      <c r="O755" s="258">
        <v>2</v>
      </c>
      <c r="AA755" s="233">
        <v>3</v>
      </c>
      <c r="AB755" s="233">
        <v>7</v>
      </c>
      <c r="AC755" s="233">
        <v>54914626</v>
      </c>
      <c r="AZ755" s="233">
        <v>2</v>
      </c>
      <c r="BA755" s="233">
        <f t="shared" ref="BA755:BA762" si="11">IF(AZ755=1,G755,0)</f>
        <v>0</v>
      </c>
      <c r="BB755" s="233">
        <f t="shared" ref="BB755:BB762" si="12">IF(AZ755=2,G755,0)</f>
        <v>0</v>
      </c>
      <c r="BC755" s="233">
        <f t="shared" ref="BC755:BC762" si="13">IF(AZ755=3,G755,0)</f>
        <v>0</v>
      </c>
      <c r="BD755" s="233">
        <f t="shared" ref="BD755:BD762" si="14">IF(AZ755=4,G755,0)</f>
        <v>0</v>
      </c>
      <c r="BE755" s="233">
        <f t="shared" ref="BE755:BE762" si="15">IF(AZ755=5,G755,0)</f>
        <v>0</v>
      </c>
      <c r="CA755" s="258">
        <v>3</v>
      </c>
      <c r="CB755" s="258">
        <v>7</v>
      </c>
    </row>
    <row r="756" spans="1:80">
      <c r="A756" s="259">
        <v>214</v>
      </c>
      <c r="B756" s="260" t="s">
        <v>1030</v>
      </c>
      <c r="C756" s="261" t="s">
        <v>1031</v>
      </c>
      <c r="D756" s="262" t="s">
        <v>229</v>
      </c>
      <c r="E756" s="263">
        <v>1</v>
      </c>
      <c r="F756" s="263"/>
      <c r="G756" s="264">
        <f t="shared" si="8"/>
        <v>0</v>
      </c>
      <c r="H756" s="265">
        <v>1.7000000000000001E-2</v>
      </c>
      <c r="I756" s="266">
        <f t="shared" si="9"/>
        <v>1.7000000000000001E-2</v>
      </c>
      <c r="J756" s="265"/>
      <c r="K756" s="266">
        <f t="shared" si="10"/>
        <v>0</v>
      </c>
      <c r="O756" s="258">
        <v>2</v>
      </c>
      <c r="AA756" s="233">
        <v>3</v>
      </c>
      <c r="AB756" s="233">
        <v>1</v>
      </c>
      <c r="AC756" s="233">
        <v>61165002</v>
      </c>
      <c r="AZ756" s="233">
        <v>2</v>
      </c>
      <c r="BA756" s="233">
        <f t="shared" si="11"/>
        <v>0</v>
      </c>
      <c r="BB756" s="233">
        <f t="shared" si="12"/>
        <v>0</v>
      </c>
      <c r="BC756" s="233">
        <f t="shared" si="13"/>
        <v>0</v>
      </c>
      <c r="BD756" s="233">
        <f t="shared" si="14"/>
        <v>0</v>
      </c>
      <c r="BE756" s="233">
        <f t="shared" si="15"/>
        <v>0</v>
      </c>
      <c r="CA756" s="258">
        <v>3</v>
      </c>
      <c r="CB756" s="258">
        <v>1</v>
      </c>
    </row>
    <row r="757" spans="1:80">
      <c r="A757" s="259">
        <v>215</v>
      </c>
      <c r="B757" s="260" t="s">
        <v>1032</v>
      </c>
      <c r="C757" s="261" t="s">
        <v>1033</v>
      </c>
      <c r="D757" s="262" t="s">
        <v>229</v>
      </c>
      <c r="E757" s="263">
        <v>9</v>
      </c>
      <c r="F757" s="263"/>
      <c r="G757" s="264">
        <f t="shared" si="8"/>
        <v>0</v>
      </c>
      <c r="H757" s="265">
        <v>1.9E-2</v>
      </c>
      <c r="I757" s="266">
        <f t="shared" si="9"/>
        <v>0.17099999999999999</v>
      </c>
      <c r="J757" s="265"/>
      <c r="K757" s="266">
        <f t="shared" si="10"/>
        <v>0</v>
      </c>
      <c r="O757" s="258">
        <v>2</v>
      </c>
      <c r="AA757" s="233">
        <v>3</v>
      </c>
      <c r="AB757" s="233">
        <v>1</v>
      </c>
      <c r="AC757" s="233">
        <v>61165003</v>
      </c>
      <c r="AZ757" s="233">
        <v>2</v>
      </c>
      <c r="BA757" s="233">
        <f t="shared" si="11"/>
        <v>0</v>
      </c>
      <c r="BB757" s="233">
        <f t="shared" si="12"/>
        <v>0</v>
      </c>
      <c r="BC757" s="233">
        <f t="shared" si="13"/>
        <v>0</v>
      </c>
      <c r="BD757" s="233">
        <f t="shared" si="14"/>
        <v>0</v>
      </c>
      <c r="BE757" s="233">
        <f t="shared" si="15"/>
        <v>0</v>
      </c>
      <c r="CA757" s="258">
        <v>3</v>
      </c>
      <c r="CB757" s="258">
        <v>1</v>
      </c>
    </row>
    <row r="758" spans="1:80">
      <c r="A758" s="259">
        <v>216</v>
      </c>
      <c r="B758" s="260" t="s">
        <v>1034</v>
      </c>
      <c r="C758" s="261" t="s">
        <v>1035</v>
      </c>
      <c r="D758" s="262" t="s">
        <v>229</v>
      </c>
      <c r="E758" s="263">
        <v>4</v>
      </c>
      <c r="F758" s="263"/>
      <c r="G758" s="264">
        <f t="shared" si="8"/>
        <v>0</v>
      </c>
      <c r="H758" s="265">
        <v>2.1000000000000001E-2</v>
      </c>
      <c r="I758" s="266">
        <f t="shared" si="9"/>
        <v>8.4000000000000005E-2</v>
      </c>
      <c r="J758" s="265"/>
      <c r="K758" s="266">
        <f t="shared" si="10"/>
        <v>0</v>
      </c>
      <c r="O758" s="258">
        <v>2</v>
      </c>
      <c r="AA758" s="233">
        <v>3</v>
      </c>
      <c r="AB758" s="233">
        <v>1</v>
      </c>
      <c r="AC758" s="233">
        <v>61165004</v>
      </c>
      <c r="AZ758" s="233">
        <v>2</v>
      </c>
      <c r="BA758" s="233">
        <f t="shared" si="11"/>
        <v>0</v>
      </c>
      <c r="BB758" s="233">
        <f t="shared" si="12"/>
        <v>0</v>
      </c>
      <c r="BC758" s="233">
        <f t="shared" si="13"/>
        <v>0</v>
      </c>
      <c r="BD758" s="233">
        <f t="shared" si="14"/>
        <v>0</v>
      </c>
      <c r="BE758" s="233">
        <f t="shared" si="15"/>
        <v>0</v>
      </c>
      <c r="CA758" s="258">
        <v>3</v>
      </c>
      <c r="CB758" s="258">
        <v>1</v>
      </c>
    </row>
    <row r="759" spans="1:80">
      <c r="A759" s="259">
        <v>217</v>
      </c>
      <c r="B759" s="260" t="s">
        <v>1036</v>
      </c>
      <c r="C759" s="261" t="s">
        <v>1037</v>
      </c>
      <c r="D759" s="262" t="s">
        <v>229</v>
      </c>
      <c r="E759" s="263">
        <v>1</v>
      </c>
      <c r="F759" s="263"/>
      <c r="G759" s="264">
        <f t="shared" si="8"/>
        <v>0</v>
      </c>
      <c r="H759" s="265">
        <v>1.41E-3</v>
      </c>
      <c r="I759" s="266">
        <f t="shared" si="9"/>
        <v>1.41E-3</v>
      </c>
      <c r="J759" s="265"/>
      <c r="K759" s="266">
        <f t="shared" si="10"/>
        <v>0</v>
      </c>
      <c r="O759" s="258">
        <v>2</v>
      </c>
      <c r="AA759" s="233">
        <v>3</v>
      </c>
      <c r="AB759" s="233">
        <v>0</v>
      </c>
      <c r="AC759" s="233">
        <v>61187141</v>
      </c>
      <c r="AZ759" s="233">
        <v>2</v>
      </c>
      <c r="BA759" s="233">
        <f t="shared" si="11"/>
        <v>0</v>
      </c>
      <c r="BB759" s="233">
        <f t="shared" si="12"/>
        <v>0</v>
      </c>
      <c r="BC759" s="233">
        <f t="shared" si="13"/>
        <v>0</v>
      </c>
      <c r="BD759" s="233">
        <f t="shared" si="14"/>
        <v>0</v>
      </c>
      <c r="BE759" s="233">
        <f t="shared" si="15"/>
        <v>0</v>
      </c>
      <c r="CA759" s="258">
        <v>3</v>
      </c>
      <c r="CB759" s="258">
        <v>0</v>
      </c>
    </row>
    <row r="760" spans="1:80">
      <c r="A760" s="259">
        <v>218</v>
      </c>
      <c r="B760" s="260" t="s">
        <v>1038</v>
      </c>
      <c r="C760" s="261" t="s">
        <v>1039</v>
      </c>
      <c r="D760" s="262" t="s">
        <v>229</v>
      </c>
      <c r="E760" s="263">
        <v>9</v>
      </c>
      <c r="F760" s="263"/>
      <c r="G760" s="264">
        <f t="shared" si="8"/>
        <v>0</v>
      </c>
      <c r="H760" s="265">
        <v>1.6100000000000001E-3</v>
      </c>
      <c r="I760" s="266">
        <f t="shared" si="9"/>
        <v>1.4490000000000001E-2</v>
      </c>
      <c r="J760" s="265"/>
      <c r="K760" s="266">
        <f t="shared" si="10"/>
        <v>0</v>
      </c>
      <c r="O760" s="258">
        <v>2</v>
      </c>
      <c r="AA760" s="233">
        <v>3</v>
      </c>
      <c r="AB760" s="233">
        <v>0</v>
      </c>
      <c r="AC760" s="233">
        <v>61187161</v>
      </c>
      <c r="AZ760" s="233">
        <v>2</v>
      </c>
      <c r="BA760" s="233">
        <f t="shared" si="11"/>
        <v>0</v>
      </c>
      <c r="BB760" s="233">
        <f t="shared" si="12"/>
        <v>0</v>
      </c>
      <c r="BC760" s="233">
        <f t="shared" si="13"/>
        <v>0</v>
      </c>
      <c r="BD760" s="233">
        <f t="shared" si="14"/>
        <v>0</v>
      </c>
      <c r="BE760" s="233">
        <f t="shared" si="15"/>
        <v>0</v>
      </c>
      <c r="CA760" s="258">
        <v>3</v>
      </c>
      <c r="CB760" s="258">
        <v>0</v>
      </c>
    </row>
    <row r="761" spans="1:80">
      <c r="A761" s="259">
        <v>219</v>
      </c>
      <c r="B761" s="260" t="s">
        <v>1040</v>
      </c>
      <c r="C761" s="261" t="s">
        <v>1041</v>
      </c>
      <c r="D761" s="262" t="s">
        <v>229</v>
      </c>
      <c r="E761" s="263">
        <v>4</v>
      </c>
      <c r="F761" s="263"/>
      <c r="G761" s="264">
        <f t="shared" si="8"/>
        <v>0</v>
      </c>
      <c r="H761" s="265">
        <v>1.81E-3</v>
      </c>
      <c r="I761" s="266">
        <f t="shared" si="9"/>
        <v>7.2399999999999999E-3</v>
      </c>
      <c r="J761" s="265"/>
      <c r="K761" s="266">
        <f t="shared" si="10"/>
        <v>0</v>
      </c>
      <c r="O761" s="258">
        <v>2</v>
      </c>
      <c r="AA761" s="233">
        <v>3</v>
      </c>
      <c r="AB761" s="233">
        <v>0</v>
      </c>
      <c r="AC761" s="233">
        <v>61187181</v>
      </c>
      <c r="AZ761" s="233">
        <v>2</v>
      </c>
      <c r="BA761" s="233">
        <f t="shared" si="11"/>
        <v>0</v>
      </c>
      <c r="BB761" s="233">
        <f t="shared" si="12"/>
        <v>0</v>
      </c>
      <c r="BC761" s="233">
        <f t="shared" si="13"/>
        <v>0</v>
      </c>
      <c r="BD761" s="233">
        <f t="shared" si="14"/>
        <v>0</v>
      </c>
      <c r="BE761" s="233">
        <f t="shared" si="15"/>
        <v>0</v>
      </c>
      <c r="CA761" s="258">
        <v>3</v>
      </c>
      <c r="CB761" s="258">
        <v>0</v>
      </c>
    </row>
    <row r="762" spans="1:80">
      <c r="A762" s="259">
        <v>220</v>
      </c>
      <c r="B762" s="260" t="s">
        <v>1042</v>
      </c>
      <c r="C762" s="261" t="s">
        <v>1043</v>
      </c>
      <c r="D762" s="262" t="s">
        <v>229</v>
      </c>
      <c r="E762" s="263">
        <v>2</v>
      </c>
      <c r="F762" s="263"/>
      <c r="G762" s="264">
        <f t="shared" si="8"/>
        <v>0</v>
      </c>
      <c r="H762" s="265">
        <v>3.5000000000000003E-2</v>
      </c>
      <c r="I762" s="266">
        <f t="shared" si="9"/>
        <v>7.0000000000000007E-2</v>
      </c>
      <c r="J762" s="265"/>
      <c r="K762" s="266">
        <f t="shared" si="10"/>
        <v>0</v>
      </c>
      <c r="O762" s="258">
        <v>2</v>
      </c>
      <c r="AA762" s="233">
        <v>3</v>
      </c>
      <c r="AB762" s="233">
        <v>0</v>
      </c>
      <c r="AC762" s="233">
        <v>61250025</v>
      </c>
      <c r="AZ762" s="233">
        <v>2</v>
      </c>
      <c r="BA762" s="233">
        <f t="shared" si="11"/>
        <v>0</v>
      </c>
      <c r="BB762" s="233">
        <f t="shared" si="12"/>
        <v>0</v>
      </c>
      <c r="BC762" s="233">
        <f t="shared" si="13"/>
        <v>0</v>
      </c>
      <c r="BD762" s="233">
        <f t="shared" si="14"/>
        <v>0</v>
      </c>
      <c r="BE762" s="233">
        <f t="shared" si="15"/>
        <v>0</v>
      </c>
      <c r="CA762" s="258">
        <v>3</v>
      </c>
      <c r="CB762" s="258">
        <v>0</v>
      </c>
    </row>
    <row r="763" spans="1:80">
      <c r="A763" s="267"/>
      <c r="B763" s="270"/>
      <c r="C763" s="335" t="s">
        <v>1044</v>
      </c>
      <c r="D763" s="336"/>
      <c r="E763" s="271">
        <v>2</v>
      </c>
      <c r="F763" s="272"/>
      <c r="G763" s="273"/>
      <c r="H763" s="274"/>
      <c r="I763" s="268"/>
      <c r="J763" s="275"/>
      <c r="K763" s="268"/>
      <c r="M763" s="269" t="s">
        <v>1044</v>
      </c>
      <c r="O763" s="258"/>
    </row>
    <row r="764" spans="1:80">
      <c r="A764" s="259">
        <v>221</v>
      </c>
      <c r="B764" s="260" t="s">
        <v>1045</v>
      </c>
      <c r="C764" s="261" t="s">
        <v>1046</v>
      </c>
      <c r="D764" s="262" t="s">
        <v>181</v>
      </c>
      <c r="E764" s="263">
        <v>0.37647999999999998</v>
      </c>
      <c r="F764" s="263"/>
      <c r="G764" s="264">
        <f>E764*F764</f>
        <v>0</v>
      </c>
      <c r="H764" s="265">
        <v>0</v>
      </c>
      <c r="I764" s="266">
        <f>E764*H764</f>
        <v>0</v>
      </c>
      <c r="J764" s="265"/>
      <c r="K764" s="266">
        <f>E764*J764</f>
        <v>0</v>
      </c>
      <c r="O764" s="258">
        <v>2</v>
      </c>
      <c r="AA764" s="233">
        <v>7</v>
      </c>
      <c r="AB764" s="233">
        <v>1001</v>
      </c>
      <c r="AC764" s="233">
        <v>5</v>
      </c>
      <c r="AZ764" s="233">
        <v>2</v>
      </c>
      <c r="BA764" s="233">
        <f>IF(AZ764=1,G764,0)</f>
        <v>0</v>
      </c>
      <c r="BB764" s="233">
        <f>IF(AZ764=2,G764,0)</f>
        <v>0</v>
      </c>
      <c r="BC764" s="233">
        <f>IF(AZ764=3,G764,0)</f>
        <v>0</v>
      </c>
      <c r="BD764" s="233">
        <f>IF(AZ764=4,G764,0)</f>
        <v>0</v>
      </c>
      <c r="BE764" s="233">
        <f>IF(AZ764=5,G764,0)</f>
        <v>0</v>
      </c>
      <c r="CA764" s="258">
        <v>7</v>
      </c>
      <c r="CB764" s="258">
        <v>1001</v>
      </c>
    </row>
    <row r="765" spans="1:80">
      <c r="A765" s="276"/>
      <c r="B765" s="277" t="s">
        <v>103</v>
      </c>
      <c r="C765" s="278" t="s">
        <v>999</v>
      </c>
      <c r="D765" s="279"/>
      <c r="E765" s="280"/>
      <c r="F765" s="281"/>
      <c r="G765" s="282">
        <f>SUM(G730:G764)</f>
        <v>0</v>
      </c>
      <c r="H765" s="283"/>
      <c r="I765" s="284">
        <f>SUM(I730:I764)</f>
        <v>0.37648000000000004</v>
      </c>
      <c r="J765" s="283"/>
      <c r="K765" s="284">
        <f>SUM(K730:K764)</f>
        <v>-1.7431232000000001</v>
      </c>
      <c r="O765" s="258">
        <v>4</v>
      </c>
      <c r="BA765" s="285">
        <f>SUM(BA730:BA764)</f>
        <v>0</v>
      </c>
      <c r="BB765" s="285">
        <f>SUM(BB730:BB764)</f>
        <v>0</v>
      </c>
      <c r="BC765" s="285">
        <f>SUM(BC730:BC764)</f>
        <v>0</v>
      </c>
      <c r="BD765" s="285">
        <f>SUM(BD730:BD764)</f>
        <v>0</v>
      </c>
      <c r="BE765" s="285">
        <f>SUM(BE730:BE764)</f>
        <v>0</v>
      </c>
    </row>
    <row r="766" spans="1:80">
      <c r="A766" s="248" t="s">
        <v>100</v>
      </c>
      <c r="B766" s="249" t="s">
        <v>1047</v>
      </c>
      <c r="C766" s="250" t="s">
        <v>1048</v>
      </c>
      <c r="D766" s="251"/>
      <c r="E766" s="252"/>
      <c r="F766" s="252"/>
      <c r="G766" s="253"/>
      <c r="H766" s="254"/>
      <c r="I766" s="255"/>
      <c r="J766" s="256"/>
      <c r="K766" s="257"/>
      <c r="O766" s="258">
        <v>1</v>
      </c>
    </row>
    <row r="767" spans="1:80">
      <c r="A767" s="259">
        <v>222</v>
      </c>
      <c r="B767" s="260" t="s">
        <v>1050</v>
      </c>
      <c r="C767" s="261" t="s">
        <v>1051</v>
      </c>
      <c r="D767" s="262" t="s">
        <v>172</v>
      </c>
      <c r="E767" s="263">
        <v>91.84</v>
      </c>
      <c r="F767" s="263"/>
      <c r="G767" s="264">
        <f>E767*F767</f>
        <v>0</v>
      </c>
      <c r="H767" s="265">
        <v>0</v>
      </c>
      <c r="I767" s="266">
        <f>E767*H767</f>
        <v>0</v>
      </c>
      <c r="J767" s="265">
        <v>-4.0000000000000001E-3</v>
      </c>
      <c r="K767" s="266">
        <f>E767*J767</f>
        <v>-0.36736000000000002</v>
      </c>
      <c r="O767" s="258">
        <v>2</v>
      </c>
      <c r="AA767" s="233">
        <v>1</v>
      </c>
      <c r="AB767" s="233">
        <v>7</v>
      </c>
      <c r="AC767" s="233">
        <v>7</v>
      </c>
      <c r="AZ767" s="233">
        <v>2</v>
      </c>
      <c r="BA767" s="233">
        <f>IF(AZ767=1,G767,0)</f>
        <v>0</v>
      </c>
      <c r="BB767" s="233">
        <f>IF(AZ767=2,G767,0)</f>
        <v>0</v>
      </c>
      <c r="BC767" s="233">
        <f>IF(AZ767=3,G767,0)</f>
        <v>0</v>
      </c>
      <c r="BD767" s="233">
        <f>IF(AZ767=4,G767,0)</f>
        <v>0</v>
      </c>
      <c r="BE767" s="233">
        <f>IF(AZ767=5,G767,0)</f>
        <v>0</v>
      </c>
      <c r="CA767" s="258">
        <v>1</v>
      </c>
      <c r="CB767" s="258">
        <v>7</v>
      </c>
    </row>
    <row r="768" spans="1:80">
      <c r="A768" s="267"/>
      <c r="B768" s="270"/>
      <c r="C768" s="335" t="s">
        <v>1052</v>
      </c>
      <c r="D768" s="336"/>
      <c r="E768" s="271">
        <v>91.84</v>
      </c>
      <c r="F768" s="272"/>
      <c r="G768" s="273"/>
      <c r="H768" s="274"/>
      <c r="I768" s="268"/>
      <c r="J768" s="275"/>
      <c r="K768" s="268"/>
      <c r="M768" s="269" t="s">
        <v>1052</v>
      </c>
      <c r="O768" s="258"/>
    </row>
    <row r="769" spans="1:80">
      <c r="A769" s="259">
        <v>223</v>
      </c>
      <c r="B769" s="260" t="s">
        <v>1053</v>
      </c>
      <c r="C769" s="261" t="s">
        <v>1054</v>
      </c>
      <c r="D769" s="262" t="s">
        <v>172</v>
      </c>
      <c r="E769" s="263">
        <v>91.84</v>
      </c>
      <c r="F769" s="263"/>
      <c r="G769" s="264">
        <f>E769*F769</f>
        <v>0</v>
      </c>
      <c r="H769" s="265">
        <v>0</v>
      </c>
      <c r="I769" s="266">
        <f>E769*H769</f>
        <v>0</v>
      </c>
      <c r="J769" s="265">
        <v>-2E-3</v>
      </c>
      <c r="K769" s="266">
        <f>E769*J769</f>
        <v>-0.18368000000000001</v>
      </c>
      <c r="O769" s="258">
        <v>2</v>
      </c>
      <c r="AA769" s="233">
        <v>1</v>
      </c>
      <c r="AB769" s="233">
        <v>7</v>
      </c>
      <c r="AC769" s="233">
        <v>7</v>
      </c>
      <c r="AZ769" s="233">
        <v>2</v>
      </c>
      <c r="BA769" s="233">
        <f>IF(AZ769=1,G769,0)</f>
        <v>0</v>
      </c>
      <c r="BB769" s="233">
        <f>IF(AZ769=2,G769,0)</f>
        <v>0</v>
      </c>
      <c r="BC769" s="233">
        <f>IF(AZ769=3,G769,0)</f>
        <v>0</v>
      </c>
      <c r="BD769" s="233">
        <f>IF(AZ769=4,G769,0)</f>
        <v>0</v>
      </c>
      <c r="BE769" s="233">
        <f>IF(AZ769=5,G769,0)</f>
        <v>0</v>
      </c>
      <c r="CA769" s="258">
        <v>1</v>
      </c>
      <c r="CB769" s="258">
        <v>7</v>
      </c>
    </row>
    <row r="770" spans="1:80">
      <c r="A770" s="267"/>
      <c r="B770" s="270"/>
      <c r="C770" s="335" t="s">
        <v>1055</v>
      </c>
      <c r="D770" s="336"/>
      <c r="E770" s="271">
        <v>0</v>
      </c>
      <c r="F770" s="272"/>
      <c r="G770" s="273"/>
      <c r="H770" s="274"/>
      <c r="I770" s="268"/>
      <c r="J770" s="275"/>
      <c r="K770" s="268"/>
      <c r="M770" s="269" t="s">
        <v>1055</v>
      </c>
      <c r="O770" s="258"/>
    </row>
    <row r="771" spans="1:80">
      <c r="A771" s="267"/>
      <c r="B771" s="270"/>
      <c r="C771" s="335" t="s">
        <v>1052</v>
      </c>
      <c r="D771" s="336"/>
      <c r="E771" s="271">
        <v>91.84</v>
      </c>
      <c r="F771" s="272"/>
      <c r="G771" s="273"/>
      <c r="H771" s="274"/>
      <c r="I771" s="268"/>
      <c r="J771" s="275"/>
      <c r="K771" s="268"/>
      <c r="M771" s="269" t="s">
        <v>1052</v>
      </c>
      <c r="O771" s="258"/>
    </row>
    <row r="772" spans="1:80">
      <c r="A772" s="259">
        <v>224</v>
      </c>
      <c r="B772" s="260" t="s">
        <v>1056</v>
      </c>
      <c r="C772" s="261" t="s">
        <v>1057</v>
      </c>
      <c r="D772" s="262" t="s">
        <v>673</v>
      </c>
      <c r="E772" s="263">
        <v>1</v>
      </c>
      <c r="F772" s="263"/>
      <c r="G772" s="264">
        <f>E772*F772</f>
        <v>0</v>
      </c>
      <c r="H772" s="265">
        <v>9.1999999999999998E-2</v>
      </c>
      <c r="I772" s="266">
        <f>E772*H772</f>
        <v>9.1999999999999998E-2</v>
      </c>
      <c r="J772" s="265"/>
      <c r="K772" s="266">
        <f>E772*J772</f>
        <v>0</v>
      </c>
      <c r="O772" s="258">
        <v>2</v>
      </c>
      <c r="AA772" s="233">
        <v>12</v>
      </c>
      <c r="AB772" s="233">
        <v>0</v>
      </c>
      <c r="AC772" s="233">
        <v>255</v>
      </c>
      <c r="AZ772" s="233">
        <v>2</v>
      </c>
      <c r="BA772" s="233">
        <f>IF(AZ772=1,G772,0)</f>
        <v>0</v>
      </c>
      <c r="BB772" s="233">
        <f>IF(AZ772=2,G772,0)</f>
        <v>0</v>
      </c>
      <c r="BC772" s="233">
        <f>IF(AZ772=3,G772,0)</f>
        <v>0</v>
      </c>
      <c r="BD772" s="233">
        <f>IF(AZ772=4,G772,0)</f>
        <v>0</v>
      </c>
      <c r="BE772" s="233">
        <f>IF(AZ772=5,G772,0)</f>
        <v>0</v>
      </c>
      <c r="CA772" s="258">
        <v>12</v>
      </c>
      <c r="CB772" s="258">
        <v>0</v>
      </c>
    </row>
    <row r="773" spans="1:80">
      <c r="A773" s="267"/>
      <c r="B773" s="270"/>
      <c r="C773" s="335" t="s">
        <v>1058</v>
      </c>
      <c r="D773" s="336"/>
      <c r="E773" s="271">
        <v>0</v>
      </c>
      <c r="F773" s="272"/>
      <c r="G773" s="273"/>
      <c r="H773" s="274"/>
      <c r="I773" s="268"/>
      <c r="J773" s="275"/>
      <c r="K773" s="268"/>
      <c r="M773" s="269" t="s">
        <v>1058</v>
      </c>
      <c r="O773" s="258"/>
    </row>
    <row r="774" spans="1:80">
      <c r="A774" s="267"/>
      <c r="B774" s="270"/>
      <c r="C774" s="335" t="s">
        <v>1059</v>
      </c>
      <c r="D774" s="336"/>
      <c r="E774" s="271">
        <v>0</v>
      </c>
      <c r="F774" s="272"/>
      <c r="G774" s="273"/>
      <c r="H774" s="274"/>
      <c r="I774" s="268"/>
      <c r="J774" s="275"/>
      <c r="K774" s="268"/>
      <c r="M774" s="269" t="s">
        <v>1059</v>
      </c>
      <c r="O774" s="258"/>
    </row>
    <row r="775" spans="1:80">
      <c r="A775" s="267"/>
      <c r="B775" s="270"/>
      <c r="C775" s="335" t="s">
        <v>1060</v>
      </c>
      <c r="D775" s="336"/>
      <c r="E775" s="271">
        <v>1</v>
      </c>
      <c r="F775" s="272"/>
      <c r="G775" s="273"/>
      <c r="H775" s="274"/>
      <c r="I775" s="268"/>
      <c r="J775" s="275"/>
      <c r="K775" s="268"/>
      <c r="M775" s="269" t="s">
        <v>1060</v>
      </c>
      <c r="O775" s="258"/>
    </row>
    <row r="776" spans="1:80">
      <c r="A776" s="259">
        <v>225</v>
      </c>
      <c r="B776" s="260" t="s">
        <v>1061</v>
      </c>
      <c r="C776" s="261" t="s">
        <v>1062</v>
      </c>
      <c r="D776" s="262" t="s">
        <v>229</v>
      </c>
      <c r="E776" s="263">
        <v>15</v>
      </c>
      <c r="F776" s="263"/>
      <c r="G776" s="264">
        <f>E776*F776</f>
        <v>0</v>
      </c>
      <c r="H776" s="265">
        <v>0</v>
      </c>
      <c r="I776" s="266">
        <f>E776*H776</f>
        <v>0</v>
      </c>
      <c r="J776" s="265"/>
      <c r="K776" s="266">
        <f>E776*J776</f>
        <v>0</v>
      </c>
      <c r="O776" s="258">
        <v>2</v>
      </c>
      <c r="AA776" s="233">
        <v>12</v>
      </c>
      <c r="AB776" s="233">
        <v>0</v>
      </c>
      <c r="AC776" s="233">
        <v>147</v>
      </c>
      <c r="AZ776" s="233">
        <v>2</v>
      </c>
      <c r="BA776" s="233">
        <f>IF(AZ776=1,G776,0)</f>
        <v>0</v>
      </c>
      <c r="BB776" s="233">
        <f>IF(AZ776=2,G776,0)</f>
        <v>0</v>
      </c>
      <c r="BC776" s="233">
        <f>IF(AZ776=3,G776,0)</f>
        <v>0</v>
      </c>
      <c r="BD776" s="233">
        <f>IF(AZ776=4,G776,0)</f>
        <v>0</v>
      </c>
      <c r="BE776" s="233">
        <f>IF(AZ776=5,G776,0)</f>
        <v>0</v>
      </c>
      <c r="CA776" s="258">
        <v>12</v>
      </c>
      <c r="CB776" s="258">
        <v>0</v>
      </c>
    </row>
    <row r="777" spans="1:80">
      <c r="A777" s="259">
        <v>226</v>
      </c>
      <c r="B777" s="260" t="s">
        <v>1063</v>
      </c>
      <c r="C777" s="261" t="s">
        <v>1064</v>
      </c>
      <c r="D777" s="262" t="s">
        <v>229</v>
      </c>
      <c r="E777" s="263">
        <v>5</v>
      </c>
      <c r="F777" s="263"/>
      <c r="G777" s="264">
        <f>E777*F777</f>
        <v>0</v>
      </c>
      <c r="H777" s="265">
        <v>0</v>
      </c>
      <c r="I777" s="266">
        <f>E777*H777</f>
        <v>0</v>
      </c>
      <c r="J777" s="265"/>
      <c r="K777" s="266">
        <f>E777*J777</f>
        <v>0</v>
      </c>
      <c r="O777" s="258">
        <v>2</v>
      </c>
      <c r="AA777" s="233">
        <v>12</v>
      </c>
      <c r="AB777" s="233">
        <v>0</v>
      </c>
      <c r="AC777" s="233">
        <v>148</v>
      </c>
      <c r="AZ777" s="233">
        <v>2</v>
      </c>
      <c r="BA777" s="233">
        <f>IF(AZ777=1,G777,0)</f>
        <v>0</v>
      </c>
      <c r="BB777" s="233">
        <f>IF(AZ777=2,G777,0)</f>
        <v>0</v>
      </c>
      <c r="BC777" s="233">
        <f>IF(AZ777=3,G777,0)</f>
        <v>0</v>
      </c>
      <c r="BD777" s="233">
        <f>IF(AZ777=4,G777,0)</f>
        <v>0</v>
      </c>
      <c r="BE777" s="233">
        <f>IF(AZ777=5,G777,0)</f>
        <v>0</v>
      </c>
      <c r="CA777" s="258">
        <v>12</v>
      </c>
      <c r="CB777" s="258">
        <v>0</v>
      </c>
    </row>
    <row r="778" spans="1:80">
      <c r="A778" s="267"/>
      <c r="B778" s="270"/>
      <c r="C778" s="335" t="s">
        <v>1065</v>
      </c>
      <c r="D778" s="336"/>
      <c r="E778" s="271">
        <v>5</v>
      </c>
      <c r="F778" s="272"/>
      <c r="G778" s="273"/>
      <c r="H778" s="274"/>
      <c r="I778" s="268"/>
      <c r="J778" s="275"/>
      <c r="K778" s="268"/>
      <c r="M778" s="269" t="s">
        <v>1065</v>
      </c>
      <c r="O778" s="258"/>
    </row>
    <row r="779" spans="1:80">
      <c r="A779" s="259">
        <v>227</v>
      </c>
      <c r="B779" s="260" t="s">
        <v>1066</v>
      </c>
      <c r="C779" s="261" t="s">
        <v>1067</v>
      </c>
      <c r="D779" s="262" t="s">
        <v>229</v>
      </c>
      <c r="E779" s="263">
        <v>3</v>
      </c>
      <c r="F779" s="263"/>
      <c r="G779" s="264">
        <f>E779*F779</f>
        <v>0</v>
      </c>
      <c r="H779" s="265">
        <v>0</v>
      </c>
      <c r="I779" s="266">
        <f>E779*H779</f>
        <v>0</v>
      </c>
      <c r="J779" s="265"/>
      <c r="K779" s="266">
        <f>E779*J779</f>
        <v>0</v>
      </c>
      <c r="O779" s="258">
        <v>2</v>
      </c>
      <c r="AA779" s="233">
        <v>12</v>
      </c>
      <c r="AB779" s="233">
        <v>0</v>
      </c>
      <c r="AC779" s="233">
        <v>270</v>
      </c>
      <c r="AZ779" s="233">
        <v>2</v>
      </c>
      <c r="BA779" s="233">
        <f>IF(AZ779=1,G779,0)</f>
        <v>0</v>
      </c>
      <c r="BB779" s="233">
        <f>IF(AZ779=2,G779,0)</f>
        <v>0</v>
      </c>
      <c r="BC779" s="233">
        <f>IF(AZ779=3,G779,0)</f>
        <v>0</v>
      </c>
      <c r="BD779" s="233">
        <f>IF(AZ779=4,G779,0)</f>
        <v>0</v>
      </c>
      <c r="BE779" s="233">
        <f>IF(AZ779=5,G779,0)</f>
        <v>0</v>
      </c>
      <c r="CA779" s="258">
        <v>12</v>
      </c>
      <c r="CB779" s="258">
        <v>0</v>
      </c>
    </row>
    <row r="780" spans="1:80">
      <c r="A780" s="267"/>
      <c r="B780" s="270"/>
      <c r="C780" s="335" t="s">
        <v>1068</v>
      </c>
      <c r="D780" s="336"/>
      <c r="E780" s="271">
        <v>2</v>
      </c>
      <c r="F780" s="272"/>
      <c r="G780" s="273"/>
      <c r="H780" s="274"/>
      <c r="I780" s="268"/>
      <c r="J780" s="275"/>
      <c r="K780" s="268"/>
      <c r="M780" s="269" t="s">
        <v>1068</v>
      </c>
      <c r="O780" s="258"/>
    </row>
    <row r="781" spans="1:80">
      <c r="A781" s="267"/>
      <c r="B781" s="270"/>
      <c r="C781" s="335" t="s">
        <v>1069</v>
      </c>
      <c r="D781" s="336"/>
      <c r="E781" s="271">
        <v>1</v>
      </c>
      <c r="F781" s="272"/>
      <c r="G781" s="273"/>
      <c r="H781" s="274"/>
      <c r="I781" s="268"/>
      <c r="J781" s="275"/>
      <c r="K781" s="268"/>
      <c r="M781" s="269" t="s">
        <v>1069</v>
      </c>
      <c r="O781" s="258"/>
    </row>
    <row r="782" spans="1:80">
      <c r="A782" s="259">
        <v>228</v>
      </c>
      <c r="B782" s="260" t="s">
        <v>1070</v>
      </c>
      <c r="C782" s="261" t="s">
        <v>1071</v>
      </c>
      <c r="D782" s="262" t="s">
        <v>229</v>
      </c>
      <c r="E782" s="263">
        <v>1</v>
      </c>
      <c r="F782" s="263"/>
      <c r="G782" s="264">
        <f>E782*F782</f>
        <v>0</v>
      </c>
      <c r="H782" s="265">
        <v>0</v>
      </c>
      <c r="I782" s="266">
        <f>E782*H782</f>
        <v>0</v>
      </c>
      <c r="J782" s="265"/>
      <c r="K782" s="266">
        <f>E782*J782</f>
        <v>0</v>
      </c>
      <c r="O782" s="258">
        <v>2</v>
      </c>
      <c r="AA782" s="233">
        <v>12</v>
      </c>
      <c r="AB782" s="233">
        <v>0</v>
      </c>
      <c r="AC782" s="233">
        <v>149</v>
      </c>
      <c r="AZ782" s="233">
        <v>2</v>
      </c>
      <c r="BA782" s="233">
        <f>IF(AZ782=1,G782,0)</f>
        <v>0</v>
      </c>
      <c r="BB782" s="233">
        <f>IF(AZ782=2,G782,0)</f>
        <v>0</v>
      </c>
      <c r="BC782" s="233">
        <f>IF(AZ782=3,G782,0)</f>
        <v>0</v>
      </c>
      <c r="BD782" s="233">
        <f>IF(AZ782=4,G782,0)</f>
        <v>0</v>
      </c>
      <c r="BE782" s="233">
        <f>IF(AZ782=5,G782,0)</f>
        <v>0</v>
      </c>
      <c r="CA782" s="258">
        <v>12</v>
      </c>
      <c r="CB782" s="258">
        <v>0</v>
      </c>
    </row>
    <row r="783" spans="1:80">
      <c r="A783" s="267"/>
      <c r="B783" s="270"/>
      <c r="C783" s="335" t="s">
        <v>1069</v>
      </c>
      <c r="D783" s="336"/>
      <c r="E783" s="271">
        <v>1</v>
      </c>
      <c r="F783" s="272"/>
      <c r="G783" s="273"/>
      <c r="H783" s="274"/>
      <c r="I783" s="268"/>
      <c r="J783" s="275"/>
      <c r="K783" s="268"/>
      <c r="M783" s="269" t="s">
        <v>1069</v>
      </c>
      <c r="O783" s="258"/>
    </row>
    <row r="784" spans="1:80" ht="20.399999999999999">
      <c r="A784" s="259">
        <v>229</v>
      </c>
      <c r="B784" s="260" t="s">
        <v>1072</v>
      </c>
      <c r="C784" s="261" t="s">
        <v>1073</v>
      </c>
      <c r="D784" s="262" t="s">
        <v>229</v>
      </c>
      <c r="E784" s="263">
        <v>8</v>
      </c>
      <c r="F784" s="263"/>
      <c r="G784" s="264">
        <f>E784*F784</f>
        <v>0</v>
      </c>
      <c r="H784" s="265">
        <v>0</v>
      </c>
      <c r="I784" s="266">
        <f>E784*H784</f>
        <v>0</v>
      </c>
      <c r="J784" s="265"/>
      <c r="K784" s="266">
        <f>E784*J784</f>
        <v>0</v>
      </c>
      <c r="O784" s="258">
        <v>2</v>
      </c>
      <c r="AA784" s="233">
        <v>12</v>
      </c>
      <c r="AB784" s="233">
        <v>0</v>
      </c>
      <c r="AC784" s="233">
        <v>567</v>
      </c>
      <c r="AZ784" s="233">
        <v>2</v>
      </c>
      <c r="BA784" s="233">
        <f>IF(AZ784=1,G784,0)</f>
        <v>0</v>
      </c>
      <c r="BB784" s="233">
        <f>IF(AZ784=2,G784,0)</f>
        <v>0</v>
      </c>
      <c r="BC784" s="233">
        <f>IF(AZ784=3,G784,0)</f>
        <v>0</v>
      </c>
      <c r="BD784" s="233">
        <f>IF(AZ784=4,G784,0)</f>
        <v>0</v>
      </c>
      <c r="BE784" s="233">
        <f>IF(AZ784=5,G784,0)</f>
        <v>0</v>
      </c>
      <c r="CA784" s="258">
        <v>12</v>
      </c>
      <c r="CB784" s="258">
        <v>0</v>
      </c>
    </row>
    <row r="785" spans="1:80">
      <c r="A785" s="267"/>
      <c r="B785" s="270"/>
      <c r="C785" s="335" t="s">
        <v>1074</v>
      </c>
      <c r="D785" s="336"/>
      <c r="E785" s="271">
        <v>0</v>
      </c>
      <c r="F785" s="272"/>
      <c r="G785" s="273"/>
      <c r="H785" s="274"/>
      <c r="I785" s="268"/>
      <c r="J785" s="275"/>
      <c r="K785" s="268"/>
      <c r="M785" s="269" t="s">
        <v>1074</v>
      </c>
      <c r="O785" s="258"/>
    </row>
    <row r="786" spans="1:80">
      <c r="A786" s="267"/>
      <c r="B786" s="270"/>
      <c r="C786" s="335" t="s">
        <v>1075</v>
      </c>
      <c r="D786" s="336"/>
      <c r="E786" s="271">
        <v>2</v>
      </c>
      <c r="F786" s="272"/>
      <c r="G786" s="273"/>
      <c r="H786" s="274"/>
      <c r="I786" s="268"/>
      <c r="J786" s="275"/>
      <c r="K786" s="268"/>
      <c r="M786" s="269" t="s">
        <v>1075</v>
      </c>
      <c r="O786" s="258"/>
    </row>
    <row r="787" spans="1:80">
      <c r="A787" s="267"/>
      <c r="B787" s="270"/>
      <c r="C787" s="335" t="s">
        <v>1076</v>
      </c>
      <c r="D787" s="336"/>
      <c r="E787" s="271">
        <v>6</v>
      </c>
      <c r="F787" s="272"/>
      <c r="G787" s="273"/>
      <c r="H787" s="274"/>
      <c r="I787" s="268"/>
      <c r="J787" s="275"/>
      <c r="K787" s="268"/>
      <c r="M787" s="269" t="s">
        <v>1076</v>
      </c>
      <c r="O787" s="258"/>
    </row>
    <row r="788" spans="1:80" ht="20.399999999999999">
      <c r="A788" s="259">
        <v>230</v>
      </c>
      <c r="B788" s="260" t="s">
        <v>1077</v>
      </c>
      <c r="C788" s="261" t="s">
        <v>1078</v>
      </c>
      <c r="D788" s="262" t="s">
        <v>229</v>
      </c>
      <c r="E788" s="263">
        <v>2</v>
      </c>
      <c r="F788" s="263"/>
      <c r="G788" s="264">
        <f>E788*F788</f>
        <v>0</v>
      </c>
      <c r="H788" s="265">
        <v>0</v>
      </c>
      <c r="I788" s="266">
        <f>E788*H788</f>
        <v>0</v>
      </c>
      <c r="J788" s="265"/>
      <c r="K788" s="266">
        <f>E788*J788</f>
        <v>0</v>
      </c>
      <c r="O788" s="258">
        <v>2</v>
      </c>
      <c r="AA788" s="233">
        <v>12</v>
      </c>
      <c r="AB788" s="233">
        <v>0</v>
      </c>
      <c r="AC788" s="233">
        <v>101</v>
      </c>
      <c r="AZ788" s="233">
        <v>2</v>
      </c>
      <c r="BA788" s="233">
        <f>IF(AZ788=1,G788,0)</f>
        <v>0</v>
      </c>
      <c r="BB788" s="233">
        <f>IF(AZ788=2,G788,0)</f>
        <v>0</v>
      </c>
      <c r="BC788" s="233">
        <f>IF(AZ788=3,G788,0)</f>
        <v>0</v>
      </c>
      <c r="BD788" s="233">
        <f>IF(AZ788=4,G788,0)</f>
        <v>0</v>
      </c>
      <c r="BE788" s="233">
        <f>IF(AZ788=5,G788,0)</f>
        <v>0</v>
      </c>
      <c r="CA788" s="258">
        <v>12</v>
      </c>
      <c r="CB788" s="258">
        <v>0</v>
      </c>
    </row>
    <row r="789" spans="1:80">
      <c r="A789" s="267"/>
      <c r="B789" s="270"/>
      <c r="C789" s="335" t="s">
        <v>1079</v>
      </c>
      <c r="D789" s="336"/>
      <c r="E789" s="271">
        <v>0</v>
      </c>
      <c r="F789" s="272"/>
      <c r="G789" s="273"/>
      <c r="H789" s="274"/>
      <c r="I789" s="268"/>
      <c r="J789" s="275"/>
      <c r="K789" s="268"/>
      <c r="M789" s="269" t="s">
        <v>1079</v>
      </c>
      <c r="O789" s="258"/>
    </row>
    <row r="790" spans="1:80">
      <c r="A790" s="267"/>
      <c r="B790" s="270"/>
      <c r="C790" s="335" t="s">
        <v>1080</v>
      </c>
      <c r="D790" s="336"/>
      <c r="E790" s="271">
        <v>2</v>
      </c>
      <c r="F790" s="272"/>
      <c r="G790" s="273"/>
      <c r="H790" s="274"/>
      <c r="I790" s="268"/>
      <c r="J790" s="275"/>
      <c r="K790" s="268"/>
      <c r="M790" s="269" t="s">
        <v>1080</v>
      </c>
      <c r="O790" s="258"/>
    </row>
    <row r="791" spans="1:80" ht="20.399999999999999">
      <c r="A791" s="259">
        <v>231</v>
      </c>
      <c r="B791" s="260" t="s">
        <v>1081</v>
      </c>
      <c r="C791" s="261" t="s">
        <v>1082</v>
      </c>
      <c r="D791" s="262" t="s">
        <v>229</v>
      </c>
      <c r="E791" s="263">
        <v>1</v>
      </c>
      <c r="F791" s="263"/>
      <c r="G791" s="264">
        <f>E791*F791</f>
        <v>0</v>
      </c>
      <c r="H791" s="265">
        <v>0</v>
      </c>
      <c r="I791" s="266">
        <f>E791*H791</f>
        <v>0</v>
      </c>
      <c r="J791" s="265"/>
      <c r="K791" s="266">
        <f>E791*J791</f>
        <v>0</v>
      </c>
      <c r="O791" s="258">
        <v>2</v>
      </c>
      <c r="AA791" s="233">
        <v>12</v>
      </c>
      <c r="AB791" s="233">
        <v>0</v>
      </c>
      <c r="AC791" s="233">
        <v>109</v>
      </c>
      <c r="AZ791" s="233">
        <v>2</v>
      </c>
      <c r="BA791" s="233">
        <f>IF(AZ791=1,G791,0)</f>
        <v>0</v>
      </c>
      <c r="BB791" s="233">
        <f>IF(AZ791=2,G791,0)</f>
        <v>0</v>
      </c>
      <c r="BC791" s="233">
        <f>IF(AZ791=3,G791,0)</f>
        <v>0</v>
      </c>
      <c r="BD791" s="233">
        <f>IF(AZ791=4,G791,0)</f>
        <v>0</v>
      </c>
      <c r="BE791" s="233">
        <f>IF(AZ791=5,G791,0)</f>
        <v>0</v>
      </c>
      <c r="CA791" s="258">
        <v>12</v>
      </c>
      <c r="CB791" s="258">
        <v>0</v>
      </c>
    </row>
    <row r="792" spans="1:80">
      <c r="A792" s="267"/>
      <c r="B792" s="270"/>
      <c r="C792" s="335" t="s">
        <v>1083</v>
      </c>
      <c r="D792" s="336"/>
      <c r="E792" s="271">
        <v>0</v>
      </c>
      <c r="F792" s="272"/>
      <c r="G792" s="273"/>
      <c r="H792" s="274"/>
      <c r="I792" s="268"/>
      <c r="J792" s="275"/>
      <c r="K792" s="268"/>
      <c r="M792" s="269" t="s">
        <v>1083</v>
      </c>
      <c r="O792" s="258"/>
    </row>
    <row r="793" spans="1:80">
      <c r="A793" s="267"/>
      <c r="B793" s="270"/>
      <c r="C793" s="335" t="s">
        <v>1084</v>
      </c>
      <c r="D793" s="336"/>
      <c r="E793" s="271">
        <v>1</v>
      </c>
      <c r="F793" s="272"/>
      <c r="G793" s="273"/>
      <c r="H793" s="274"/>
      <c r="I793" s="268"/>
      <c r="J793" s="275"/>
      <c r="K793" s="268"/>
      <c r="M793" s="269" t="s">
        <v>1084</v>
      </c>
      <c r="O793" s="258"/>
    </row>
    <row r="794" spans="1:80" ht="20.399999999999999">
      <c r="A794" s="259">
        <v>232</v>
      </c>
      <c r="B794" s="260" t="s">
        <v>1085</v>
      </c>
      <c r="C794" s="261" t="s">
        <v>1082</v>
      </c>
      <c r="D794" s="262" t="s">
        <v>229</v>
      </c>
      <c r="E794" s="263">
        <v>2</v>
      </c>
      <c r="F794" s="263"/>
      <c r="G794" s="264">
        <f>E794*F794</f>
        <v>0</v>
      </c>
      <c r="H794" s="265">
        <v>0</v>
      </c>
      <c r="I794" s="266">
        <f>E794*H794</f>
        <v>0</v>
      </c>
      <c r="J794" s="265"/>
      <c r="K794" s="266">
        <f>E794*J794</f>
        <v>0</v>
      </c>
      <c r="O794" s="258">
        <v>2</v>
      </c>
      <c r="AA794" s="233">
        <v>12</v>
      </c>
      <c r="AB794" s="233">
        <v>0</v>
      </c>
      <c r="AC794" s="233">
        <v>568</v>
      </c>
      <c r="AZ794" s="233">
        <v>2</v>
      </c>
      <c r="BA794" s="233">
        <f>IF(AZ794=1,G794,0)</f>
        <v>0</v>
      </c>
      <c r="BB794" s="233">
        <f>IF(AZ794=2,G794,0)</f>
        <v>0</v>
      </c>
      <c r="BC794" s="233">
        <f>IF(AZ794=3,G794,0)</f>
        <v>0</v>
      </c>
      <c r="BD794" s="233">
        <f>IF(AZ794=4,G794,0)</f>
        <v>0</v>
      </c>
      <c r="BE794" s="233">
        <f>IF(AZ794=5,G794,0)</f>
        <v>0</v>
      </c>
      <c r="CA794" s="258">
        <v>12</v>
      </c>
      <c r="CB794" s="258">
        <v>0</v>
      </c>
    </row>
    <row r="795" spans="1:80">
      <c r="A795" s="267"/>
      <c r="B795" s="270"/>
      <c r="C795" s="335" t="s">
        <v>1086</v>
      </c>
      <c r="D795" s="336"/>
      <c r="E795" s="271">
        <v>0</v>
      </c>
      <c r="F795" s="272"/>
      <c r="G795" s="273"/>
      <c r="H795" s="274"/>
      <c r="I795" s="268"/>
      <c r="J795" s="275"/>
      <c r="K795" s="268"/>
      <c r="M795" s="269" t="s">
        <v>1086</v>
      </c>
      <c r="O795" s="258"/>
    </row>
    <row r="796" spans="1:80">
      <c r="A796" s="267"/>
      <c r="B796" s="270"/>
      <c r="C796" s="335" t="s">
        <v>1087</v>
      </c>
      <c r="D796" s="336"/>
      <c r="E796" s="271">
        <v>2</v>
      </c>
      <c r="F796" s="272"/>
      <c r="G796" s="273"/>
      <c r="H796" s="274"/>
      <c r="I796" s="268"/>
      <c r="J796" s="275"/>
      <c r="K796" s="268"/>
      <c r="M796" s="269" t="s">
        <v>1087</v>
      </c>
      <c r="O796" s="258"/>
    </row>
    <row r="797" spans="1:80" ht="20.399999999999999">
      <c r="A797" s="259">
        <v>233</v>
      </c>
      <c r="B797" s="260" t="s">
        <v>1088</v>
      </c>
      <c r="C797" s="261" t="s">
        <v>1089</v>
      </c>
      <c r="D797" s="262" t="s">
        <v>229</v>
      </c>
      <c r="E797" s="263">
        <v>1</v>
      </c>
      <c r="F797" s="263"/>
      <c r="G797" s="264">
        <f>E797*F797</f>
        <v>0</v>
      </c>
      <c r="H797" s="265">
        <v>0</v>
      </c>
      <c r="I797" s="266">
        <f>E797*H797</f>
        <v>0</v>
      </c>
      <c r="J797" s="265"/>
      <c r="K797" s="266">
        <f>E797*J797</f>
        <v>0</v>
      </c>
      <c r="O797" s="258">
        <v>2</v>
      </c>
      <c r="AA797" s="233">
        <v>12</v>
      </c>
      <c r="AB797" s="233">
        <v>0</v>
      </c>
      <c r="AC797" s="233">
        <v>102</v>
      </c>
      <c r="AZ797" s="233">
        <v>2</v>
      </c>
      <c r="BA797" s="233">
        <f>IF(AZ797=1,G797,0)</f>
        <v>0</v>
      </c>
      <c r="BB797" s="233">
        <f>IF(AZ797=2,G797,0)</f>
        <v>0</v>
      </c>
      <c r="BC797" s="233">
        <f>IF(AZ797=3,G797,0)</f>
        <v>0</v>
      </c>
      <c r="BD797" s="233">
        <f>IF(AZ797=4,G797,0)</f>
        <v>0</v>
      </c>
      <c r="BE797" s="233">
        <f>IF(AZ797=5,G797,0)</f>
        <v>0</v>
      </c>
      <c r="CA797" s="258">
        <v>12</v>
      </c>
      <c r="CB797" s="258">
        <v>0</v>
      </c>
    </row>
    <row r="798" spans="1:80">
      <c r="A798" s="267"/>
      <c r="B798" s="270"/>
      <c r="C798" s="335" t="s">
        <v>1090</v>
      </c>
      <c r="D798" s="336"/>
      <c r="E798" s="271">
        <v>1</v>
      </c>
      <c r="F798" s="272"/>
      <c r="G798" s="273"/>
      <c r="H798" s="274"/>
      <c r="I798" s="268"/>
      <c r="J798" s="275"/>
      <c r="K798" s="268"/>
      <c r="M798" s="269" t="s">
        <v>1090</v>
      </c>
      <c r="O798" s="258"/>
    </row>
    <row r="799" spans="1:80" ht="20.399999999999999">
      <c r="A799" s="259">
        <v>234</v>
      </c>
      <c r="B799" s="260" t="s">
        <v>1091</v>
      </c>
      <c r="C799" s="261" t="s">
        <v>1092</v>
      </c>
      <c r="D799" s="262" t="s">
        <v>201</v>
      </c>
      <c r="E799" s="263">
        <v>4.8</v>
      </c>
      <c r="F799" s="263"/>
      <c r="G799" s="264">
        <f>E799*F799</f>
        <v>0</v>
      </c>
      <c r="H799" s="265">
        <v>0</v>
      </c>
      <c r="I799" s="266">
        <f>E799*H799</f>
        <v>0</v>
      </c>
      <c r="J799" s="265"/>
      <c r="K799" s="266">
        <f>E799*J799</f>
        <v>0</v>
      </c>
      <c r="O799" s="258">
        <v>2</v>
      </c>
      <c r="AA799" s="233">
        <v>12</v>
      </c>
      <c r="AB799" s="233">
        <v>0</v>
      </c>
      <c r="AC799" s="233">
        <v>106</v>
      </c>
      <c r="AZ799" s="233">
        <v>2</v>
      </c>
      <c r="BA799" s="233">
        <f>IF(AZ799=1,G799,0)</f>
        <v>0</v>
      </c>
      <c r="BB799" s="233">
        <f>IF(AZ799=2,G799,0)</f>
        <v>0</v>
      </c>
      <c r="BC799" s="233">
        <f>IF(AZ799=3,G799,0)</f>
        <v>0</v>
      </c>
      <c r="BD799" s="233">
        <f>IF(AZ799=4,G799,0)</f>
        <v>0</v>
      </c>
      <c r="BE799" s="233">
        <f>IF(AZ799=5,G799,0)</f>
        <v>0</v>
      </c>
      <c r="CA799" s="258">
        <v>12</v>
      </c>
      <c r="CB799" s="258">
        <v>0</v>
      </c>
    </row>
    <row r="800" spans="1:80">
      <c r="A800" s="267"/>
      <c r="B800" s="270"/>
      <c r="C800" s="335" t="s">
        <v>1093</v>
      </c>
      <c r="D800" s="336"/>
      <c r="E800" s="271">
        <v>0</v>
      </c>
      <c r="F800" s="272"/>
      <c r="G800" s="273"/>
      <c r="H800" s="274"/>
      <c r="I800" s="268"/>
      <c r="J800" s="275"/>
      <c r="K800" s="268"/>
      <c r="M800" s="269" t="s">
        <v>1093</v>
      </c>
      <c r="O800" s="258"/>
    </row>
    <row r="801" spans="1:80">
      <c r="A801" s="267"/>
      <c r="B801" s="270"/>
      <c r="C801" s="335" t="s">
        <v>1094</v>
      </c>
      <c r="D801" s="336"/>
      <c r="E801" s="271">
        <v>4.8</v>
      </c>
      <c r="F801" s="272"/>
      <c r="G801" s="273"/>
      <c r="H801" s="274"/>
      <c r="I801" s="268"/>
      <c r="J801" s="275"/>
      <c r="K801" s="268"/>
      <c r="M801" s="269" t="s">
        <v>1094</v>
      </c>
      <c r="O801" s="258"/>
    </row>
    <row r="802" spans="1:80">
      <c r="A802" s="259">
        <v>235</v>
      </c>
      <c r="B802" s="260" t="s">
        <v>1095</v>
      </c>
      <c r="C802" s="261" t="s">
        <v>1096</v>
      </c>
      <c r="D802" s="262" t="s">
        <v>181</v>
      </c>
      <c r="E802" s="263">
        <v>9.1999999999999998E-2</v>
      </c>
      <c r="F802" s="263"/>
      <c r="G802" s="264">
        <f>E802*F802</f>
        <v>0</v>
      </c>
      <c r="H802" s="265">
        <v>0</v>
      </c>
      <c r="I802" s="266">
        <f>E802*H802</f>
        <v>0</v>
      </c>
      <c r="J802" s="265"/>
      <c r="K802" s="266">
        <f>E802*J802</f>
        <v>0</v>
      </c>
      <c r="O802" s="258">
        <v>2</v>
      </c>
      <c r="AA802" s="233">
        <v>7</v>
      </c>
      <c r="AB802" s="233">
        <v>1001</v>
      </c>
      <c r="AC802" s="233">
        <v>5</v>
      </c>
      <c r="AZ802" s="233">
        <v>2</v>
      </c>
      <c r="BA802" s="233">
        <f>IF(AZ802=1,G802,0)</f>
        <v>0</v>
      </c>
      <c r="BB802" s="233">
        <f>IF(AZ802=2,G802,0)</f>
        <v>0</v>
      </c>
      <c r="BC802" s="233">
        <f>IF(AZ802=3,G802,0)</f>
        <v>0</v>
      </c>
      <c r="BD802" s="233">
        <f>IF(AZ802=4,G802,0)</f>
        <v>0</v>
      </c>
      <c r="BE802" s="233">
        <f>IF(AZ802=5,G802,0)</f>
        <v>0</v>
      </c>
      <c r="CA802" s="258">
        <v>7</v>
      </c>
      <c r="CB802" s="258">
        <v>1001</v>
      </c>
    </row>
    <row r="803" spans="1:80">
      <c r="A803" s="276"/>
      <c r="B803" s="277" t="s">
        <v>103</v>
      </c>
      <c r="C803" s="278" t="s">
        <v>1049</v>
      </c>
      <c r="D803" s="279"/>
      <c r="E803" s="280"/>
      <c r="F803" s="281"/>
      <c r="G803" s="282">
        <f>SUM(G766:G802)</f>
        <v>0</v>
      </c>
      <c r="H803" s="283"/>
      <c r="I803" s="284">
        <f>SUM(I766:I802)</f>
        <v>9.1999999999999998E-2</v>
      </c>
      <c r="J803" s="283"/>
      <c r="K803" s="284">
        <f>SUM(K766:K802)</f>
        <v>-0.55103999999999997</v>
      </c>
      <c r="O803" s="258">
        <v>4</v>
      </c>
      <c r="BA803" s="285">
        <f>SUM(BA766:BA802)</f>
        <v>0</v>
      </c>
      <c r="BB803" s="285">
        <f>SUM(BB766:BB802)</f>
        <v>0</v>
      </c>
      <c r="BC803" s="285">
        <f>SUM(BC766:BC802)</f>
        <v>0</v>
      </c>
      <c r="BD803" s="285">
        <f>SUM(BD766:BD802)</f>
        <v>0</v>
      </c>
      <c r="BE803" s="285">
        <f>SUM(BE766:BE802)</f>
        <v>0</v>
      </c>
    </row>
    <row r="804" spans="1:80">
      <c r="A804" s="248" t="s">
        <v>100</v>
      </c>
      <c r="B804" s="249" t="s">
        <v>1097</v>
      </c>
      <c r="C804" s="250" t="s">
        <v>1098</v>
      </c>
      <c r="D804" s="251"/>
      <c r="E804" s="252"/>
      <c r="F804" s="252"/>
      <c r="G804" s="253"/>
      <c r="H804" s="254"/>
      <c r="I804" s="255"/>
      <c r="J804" s="256"/>
      <c r="K804" s="257"/>
      <c r="O804" s="258">
        <v>1</v>
      </c>
    </row>
    <row r="805" spans="1:80" ht="20.399999999999999">
      <c r="A805" s="259">
        <v>236</v>
      </c>
      <c r="B805" s="260" t="s">
        <v>1100</v>
      </c>
      <c r="C805" s="261" t="s">
        <v>1101</v>
      </c>
      <c r="D805" s="262" t="s">
        <v>201</v>
      </c>
      <c r="E805" s="263">
        <v>132.44999999999999</v>
      </c>
      <c r="F805" s="263"/>
      <c r="G805" s="264">
        <f>E805*F805</f>
        <v>0</v>
      </c>
      <c r="H805" s="265">
        <v>0</v>
      </c>
      <c r="I805" s="266">
        <f>E805*H805</f>
        <v>0</v>
      </c>
      <c r="J805" s="265">
        <v>0</v>
      </c>
      <c r="K805" s="266">
        <f>E805*J805</f>
        <v>0</v>
      </c>
      <c r="O805" s="258">
        <v>2</v>
      </c>
      <c r="AA805" s="233">
        <v>1</v>
      </c>
      <c r="AB805" s="233">
        <v>7</v>
      </c>
      <c r="AC805" s="233">
        <v>7</v>
      </c>
      <c r="AZ805" s="233">
        <v>2</v>
      </c>
      <c r="BA805" s="233">
        <f>IF(AZ805=1,G805,0)</f>
        <v>0</v>
      </c>
      <c r="BB805" s="233">
        <f>IF(AZ805=2,G805,0)</f>
        <v>0</v>
      </c>
      <c r="BC805" s="233">
        <f>IF(AZ805=3,G805,0)</f>
        <v>0</v>
      </c>
      <c r="BD805" s="233">
        <f>IF(AZ805=4,G805,0)</f>
        <v>0</v>
      </c>
      <c r="BE805" s="233">
        <f>IF(AZ805=5,G805,0)</f>
        <v>0</v>
      </c>
      <c r="CA805" s="258">
        <v>1</v>
      </c>
      <c r="CB805" s="258">
        <v>7</v>
      </c>
    </row>
    <row r="806" spans="1:80">
      <c r="A806" s="267"/>
      <c r="B806" s="270"/>
      <c r="C806" s="335" t="s">
        <v>391</v>
      </c>
      <c r="D806" s="336"/>
      <c r="E806" s="271">
        <v>0</v>
      </c>
      <c r="F806" s="272"/>
      <c r="G806" s="273"/>
      <c r="H806" s="274"/>
      <c r="I806" s="268"/>
      <c r="J806" s="275"/>
      <c r="K806" s="268"/>
      <c r="M806" s="269" t="s">
        <v>391</v>
      </c>
      <c r="O806" s="258"/>
    </row>
    <row r="807" spans="1:80">
      <c r="A807" s="267"/>
      <c r="B807" s="270"/>
      <c r="C807" s="335" t="s">
        <v>1102</v>
      </c>
      <c r="D807" s="336"/>
      <c r="E807" s="271">
        <v>0</v>
      </c>
      <c r="F807" s="272"/>
      <c r="G807" s="273"/>
      <c r="H807" s="274"/>
      <c r="I807" s="268"/>
      <c r="J807" s="275"/>
      <c r="K807" s="268"/>
      <c r="M807" s="269" t="s">
        <v>1102</v>
      </c>
      <c r="O807" s="258"/>
    </row>
    <row r="808" spans="1:80">
      <c r="A808" s="267"/>
      <c r="B808" s="270"/>
      <c r="C808" s="335" t="s">
        <v>1103</v>
      </c>
      <c r="D808" s="336"/>
      <c r="E808" s="271">
        <v>5.6</v>
      </c>
      <c r="F808" s="272"/>
      <c r="G808" s="273"/>
      <c r="H808" s="274"/>
      <c r="I808" s="268"/>
      <c r="J808" s="275"/>
      <c r="K808" s="268"/>
      <c r="M808" s="269" t="s">
        <v>1103</v>
      </c>
      <c r="O808" s="258"/>
    </row>
    <row r="809" spans="1:80">
      <c r="A809" s="267"/>
      <c r="B809" s="270"/>
      <c r="C809" s="335" t="s">
        <v>1104</v>
      </c>
      <c r="D809" s="336"/>
      <c r="E809" s="271">
        <v>27.95</v>
      </c>
      <c r="F809" s="272"/>
      <c r="G809" s="273"/>
      <c r="H809" s="274"/>
      <c r="I809" s="268"/>
      <c r="J809" s="275"/>
      <c r="K809" s="268"/>
      <c r="M809" s="269" t="s">
        <v>1104</v>
      </c>
      <c r="O809" s="258"/>
    </row>
    <row r="810" spans="1:80">
      <c r="A810" s="267"/>
      <c r="B810" s="270"/>
      <c r="C810" s="335" t="s">
        <v>1105</v>
      </c>
      <c r="D810" s="336"/>
      <c r="E810" s="271">
        <v>3.7</v>
      </c>
      <c r="F810" s="272"/>
      <c r="G810" s="273"/>
      <c r="H810" s="274"/>
      <c r="I810" s="268"/>
      <c r="J810" s="275"/>
      <c r="K810" s="268"/>
      <c r="M810" s="269" t="s">
        <v>1105</v>
      </c>
      <c r="O810" s="258"/>
    </row>
    <row r="811" spans="1:80">
      <c r="A811" s="267"/>
      <c r="B811" s="270"/>
      <c r="C811" s="335" t="s">
        <v>1106</v>
      </c>
      <c r="D811" s="336"/>
      <c r="E811" s="271">
        <v>6.2</v>
      </c>
      <c r="F811" s="272"/>
      <c r="G811" s="273"/>
      <c r="H811" s="274"/>
      <c r="I811" s="268"/>
      <c r="J811" s="275"/>
      <c r="K811" s="268"/>
      <c r="M811" s="269" t="s">
        <v>1106</v>
      </c>
      <c r="O811" s="258"/>
    </row>
    <row r="812" spans="1:80">
      <c r="A812" s="267"/>
      <c r="B812" s="270"/>
      <c r="C812" s="335" t="s">
        <v>1107</v>
      </c>
      <c r="D812" s="336"/>
      <c r="E812" s="271">
        <v>31.5</v>
      </c>
      <c r="F812" s="272"/>
      <c r="G812" s="273"/>
      <c r="H812" s="274"/>
      <c r="I812" s="268"/>
      <c r="J812" s="275"/>
      <c r="K812" s="268"/>
      <c r="M812" s="269" t="s">
        <v>1107</v>
      </c>
      <c r="O812" s="258"/>
    </row>
    <row r="813" spans="1:80">
      <c r="A813" s="267"/>
      <c r="B813" s="270"/>
      <c r="C813" s="335" t="s">
        <v>1108</v>
      </c>
      <c r="D813" s="336"/>
      <c r="E813" s="271">
        <v>8.1999999999999993</v>
      </c>
      <c r="F813" s="272"/>
      <c r="G813" s="273"/>
      <c r="H813" s="274"/>
      <c r="I813" s="268"/>
      <c r="J813" s="275"/>
      <c r="K813" s="268"/>
      <c r="M813" s="269" t="s">
        <v>1108</v>
      </c>
      <c r="O813" s="258"/>
    </row>
    <row r="814" spans="1:80">
      <c r="A814" s="267"/>
      <c r="B814" s="270"/>
      <c r="C814" s="335" t="s">
        <v>1109</v>
      </c>
      <c r="D814" s="336"/>
      <c r="E814" s="271">
        <v>3.5</v>
      </c>
      <c r="F814" s="272"/>
      <c r="G814" s="273"/>
      <c r="H814" s="274"/>
      <c r="I814" s="268"/>
      <c r="J814" s="275"/>
      <c r="K814" s="268"/>
      <c r="M814" s="269" t="s">
        <v>1109</v>
      </c>
      <c r="O814" s="258"/>
    </row>
    <row r="815" spans="1:80">
      <c r="A815" s="267"/>
      <c r="B815" s="270"/>
      <c r="C815" s="335" t="s">
        <v>1110</v>
      </c>
      <c r="D815" s="336"/>
      <c r="E815" s="271">
        <v>0</v>
      </c>
      <c r="F815" s="272"/>
      <c r="G815" s="273"/>
      <c r="H815" s="274"/>
      <c r="I815" s="268"/>
      <c r="J815" s="275"/>
      <c r="K815" s="268"/>
      <c r="M815" s="269" t="s">
        <v>1110</v>
      </c>
      <c r="O815" s="258"/>
    </row>
    <row r="816" spans="1:80">
      <c r="A816" s="267"/>
      <c r="B816" s="270"/>
      <c r="C816" s="335" t="s">
        <v>1111</v>
      </c>
      <c r="D816" s="336"/>
      <c r="E816" s="271">
        <v>24.8</v>
      </c>
      <c r="F816" s="272"/>
      <c r="G816" s="273"/>
      <c r="H816" s="274"/>
      <c r="I816" s="268"/>
      <c r="J816" s="275"/>
      <c r="K816" s="268"/>
      <c r="M816" s="269" t="s">
        <v>1111</v>
      </c>
      <c r="O816" s="258"/>
    </row>
    <row r="817" spans="1:80">
      <c r="A817" s="267"/>
      <c r="B817" s="270"/>
      <c r="C817" s="335" t="s">
        <v>1112</v>
      </c>
      <c r="D817" s="336"/>
      <c r="E817" s="271">
        <v>6</v>
      </c>
      <c r="F817" s="272"/>
      <c r="G817" s="273"/>
      <c r="H817" s="274"/>
      <c r="I817" s="268"/>
      <c r="J817" s="275"/>
      <c r="K817" s="268"/>
      <c r="M817" s="269" t="s">
        <v>1112</v>
      </c>
      <c r="O817" s="258"/>
    </row>
    <row r="818" spans="1:80">
      <c r="A818" s="267"/>
      <c r="B818" s="270"/>
      <c r="C818" s="335" t="s">
        <v>1113</v>
      </c>
      <c r="D818" s="336"/>
      <c r="E818" s="271">
        <v>8</v>
      </c>
      <c r="F818" s="272"/>
      <c r="G818" s="273"/>
      <c r="H818" s="274"/>
      <c r="I818" s="268"/>
      <c r="J818" s="275"/>
      <c r="K818" s="268"/>
      <c r="M818" s="269" t="s">
        <v>1113</v>
      </c>
      <c r="O818" s="258"/>
    </row>
    <row r="819" spans="1:80">
      <c r="A819" s="267"/>
      <c r="B819" s="270"/>
      <c r="C819" s="335" t="s">
        <v>1114</v>
      </c>
      <c r="D819" s="336"/>
      <c r="E819" s="271">
        <v>7</v>
      </c>
      <c r="F819" s="272"/>
      <c r="G819" s="273"/>
      <c r="H819" s="274"/>
      <c r="I819" s="268"/>
      <c r="J819" s="275"/>
      <c r="K819" s="268"/>
      <c r="M819" s="269" t="s">
        <v>1114</v>
      </c>
      <c r="O819" s="258"/>
    </row>
    <row r="820" spans="1:80">
      <c r="A820" s="259">
        <v>237</v>
      </c>
      <c r="B820" s="260" t="s">
        <v>1115</v>
      </c>
      <c r="C820" s="261" t="s">
        <v>1116</v>
      </c>
      <c r="D820" s="262" t="s">
        <v>229</v>
      </c>
      <c r="E820" s="263">
        <v>8</v>
      </c>
      <c r="F820" s="263"/>
      <c r="G820" s="264">
        <f>E820*F820</f>
        <v>0</v>
      </c>
      <c r="H820" s="265">
        <v>1.6800000000000001E-3</v>
      </c>
      <c r="I820" s="266">
        <f>E820*H820</f>
        <v>1.3440000000000001E-2</v>
      </c>
      <c r="J820" s="265">
        <v>0</v>
      </c>
      <c r="K820" s="266">
        <f>E820*J820</f>
        <v>0</v>
      </c>
      <c r="O820" s="258">
        <v>2</v>
      </c>
      <c r="AA820" s="233">
        <v>1</v>
      </c>
      <c r="AB820" s="233">
        <v>7</v>
      </c>
      <c r="AC820" s="233">
        <v>7</v>
      </c>
      <c r="AZ820" s="233">
        <v>2</v>
      </c>
      <c r="BA820" s="233">
        <f>IF(AZ820=1,G820,0)</f>
        <v>0</v>
      </c>
      <c r="BB820" s="233">
        <f>IF(AZ820=2,G820,0)</f>
        <v>0</v>
      </c>
      <c r="BC820" s="233">
        <f>IF(AZ820=3,G820,0)</f>
        <v>0</v>
      </c>
      <c r="BD820" s="233">
        <f>IF(AZ820=4,G820,0)</f>
        <v>0</v>
      </c>
      <c r="BE820" s="233">
        <f>IF(AZ820=5,G820,0)</f>
        <v>0</v>
      </c>
      <c r="CA820" s="258">
        <v>1</v>
      </c>
      <c r="CB820" s="258">
        <v>7</v>
      </c>
    </row>
    <row r="821" spans="1:80">
      <c r="A821" s="267"/>
      <c r="B821" s="270"/>
      <c r="C821" s="335" t="s">
        <v>1117</v>
      </c>
      <c r="D821" s="336"/>
      <c r="E821" s="271">
        <v>0</v>
      </c>
      <c r="F821" s="272"/>
      <c r="G821" s="273"/>
      <c r="H821" s="274"/>
      <c r="I821" s="268"/>
      <c r="J821" s="275"/>
      <c r="K821" s="268"/>
      <c r="M821" s="269" t="s">
        <v>1117</v>
      </c>
      <c r="O821" s="258"/>
    </row>
    <row r="822" spans="1:80">
      <c r="A822" s="267"/>
      <c r="B822" s="270"/>
      <c r="C822" s="335" t="s">
        <v>1118</v>
      </c>
      <c r="D822" s="336"/>
      <c r="E822" s="271">
        <v>1</v>
      </c>
      <c r="F822" s="272"/>
      <c r="G822" s="273"/>
      <c r="H822" s="274"/>
      <c r="I822" s="268"/>
      <c r="J822" s="275"/>
      <c r="K822" s="268"/>
      <c r="M822" s="269" t="s">
        <v>1118</v>
      </c>
      <c r="O822" s="258"/>
    </row>
    <row r="823" spans="1:80">
      <c r="A823" s="267"/>
      <c r="B823" s="270"/>
      <c r="C823" s="335" t="s">
        <v>1119</v>
      </c>
      <c r="D823" s="336"/>
      <c r="E823" s="271">
        <v>1</v>
      </c>
      <c r="F823" s="272"/>
      <c r="G823" s="273"/>
      <c r="H823" s="274"/>
      <c r="I823" s="268"/>
      <c r="J823" s="275"/>
      <c r="K823" s="268"/>
      <c r="M823" s="269" t="s">
        <v>1119</v>
      </c>
      <c r="O823" s="258"/>
    </row>
    <row r="824" spans="1:80">
      <c r="A824" s="267"/>
      <c r="B824" s="270"/>
      <c r="C824" s="335" t="s">
        <v>1120</v>
      </c>
      <c r="D824" s="336"/>
      <c r="E824" s="271">
        <v>4</v>
      </c>
      <c r="F824" s="272"/>
      <c r="G824" s="273"/>
      <c r="H824" s="274"/>
      <c r="I824" s="268"/>
      <c r="J824" s="275"/>
      <c r="K824" s="268"/>
      <c r="M824" s="269" t="s">
        <v>1120</v>
      </c>
      <c r="O824" s="258"/>
    </row>
    <row r="825" spans="1:80">
      <c r="A825" s="267"/>
      <c r="B825" s="270"/>
      <c r="C825" s="335" t="s">
        <v>1121</v>
      </c>
      <c r="D825" s="336"/>
      <c r="E825" s="271">
        <v>1</v>
      </c>
      <c r="F825" s="272"/>
      <c r="G825" s="273"/>
      <c r="H825" s="274"/>
      <c r="I825" s="268"/>
      <c r="J825" s="275"/>
      <c r="K825" s="268"/>
      <c r="M825" s="269" t="s">
        <v>1121</v>
      </c>
      <c r="O825" s="258"/>
    </row>
    <row r="826" spans="1:80">
      <c r="A826" s="267"/>
      <c r="B826" s="270"/>
      <c r="C826" s="335" t="s">
        <v>1122</v>
      </c>
      <c r="D826" s="336"/>
      <c r="E826" s="271">
        <v>1</v>
      </c>
      <c r="F826" s="272"/>
      <c r="G826" s="273"/>
      <c r="H826" s="274"/>
      <c r="I826" s="268"/>
      <c r="J826" s="275"/>
      <c r="K826" s="268"/>
      <c r="M826" s="269" t="s">
        <v>1122</v>
      </c>
      <c r="O826" s="258"/>
    </row>
    <row r="827" spans="1:80">
      <c r="A827" s="259">
        <v>238</v>
      </c>
      <c r="B827" s="260" t="s">
        <v>1123</v>
      </c>
      <c r="C827" s="261" t="s">
        <v>1124</v>
      </c>
      <c r="D827" s="262" t="s">
        <v>201</v>
      </c>
      <c r="E827" s="263">
        <v>119.8</v>
      </c>
      <c r="F827" s="263"/>
      <c r="G827" s="264">
        <f>E827*F827</f>
        <v>0</v>
      </c>
      <c r="H827" s="265">
        <v>0</v>
      </c>
      <c r="I827" s="266">
        <f>E827*H827</f>
        <v>0</v>
      </c>
      <c r="J827" s="265">
        <v>0</v>
      </c>
      <c r="K827" s="266">
        <f>E827*J827</f>
        <v>0</v>
      </c>
      <c r="O827" s="258">
        <v>2</v>
      </c>
      <c r="AA827" s="233">
        <v>1</v>
      </c>
      <c r="AB827" s="233">
        <v>7</v>
      </c>
      <c r="AC827" s="233">
        <v>7</v>
      </c>
      <c r="AZ827" s="233">
        <v>2</v>
      </c>
      <c r="BA827" s="233">
        <f>IF(AZ827=1,G827,0)</f>
        <v>0</v>
      </c>
      <c r="BB827" s="233">
        <f>IF(AZ827=2,G827,0)</f>
        <v>0</v>
      </c>
      <c r="BC827" s="233">
        <f>IF(AZ827=3,G827,0)</f>
        <v>0</v>
      </c>
      <c r="BD827" s="233">
        <f>IF(AZ827=4,G827,0)</f>
        <v>0</v>
      </c>
      <c r="BE827" s="233">
        <f>IF(AZ827=5,G827,0)</f>
        <v>0</v>
      </c>
      <c r="CA827" s="258">
        <v>1</v>
      </c>
      <c r="CB827" s="258">
        <v>7</v>
      </c>
    </row>
    <row r="828" spans="1:80">
      <c r="A828" s="267"/>
      <c r="B828" s="270"/>
      <c r="C828" s="335" t="s">
        <v>1125</v>
      </c>
      <c r="D828" s="336"/>
      <c r="E828" s="271">
        <v>0</v>
      </c>
      <c r="F828" s="272"/>
      <c r="G828" s="273"/>
      <c r="H828" s="274"/>
      <c r="I828" s="268"/>
      <c r="J828" s="275"/>
      <c r="K828" s="268"/>
      <c r="M828" s="269" t="s">
        <v>1125</v>
      </c>
      <c r="O828" s="258"/>
    </row>
    <row r="829" spans="1:80">
      <c r="A829" s="267"/>
      <c r="B829" s="270"/>
      <c r="C829" s="335" t="s">
        <v>1126</v>
      </c>
      <c r="D829" s="336"/>
      <c r="E829" s="271">
        <v>5.6</v>
      </c>
      <c r="F829" s="272"/>
      <c r="G829" s="273"/>
      <c r="H829" s="274"/>
      <c r="I829" s="268"/>
      <c r="J829" s="275"/>
      <c r="K829" s="268"/>
      <c r="M829" s="269" t="s">
        <v>1126</v>
      </c>
      <c r="O829" s="258"/>
    </row>
    <row r="830" spans="1:80">
      <c r="A830" s="267"/>
      <c r="B830" s="270"/>
      <c r="C830" s="335" t="s">
        <v>1127</v>
      </c>
      <c r="D830" s="336"/>
      <c r="E830" s="271">
        <v>55.9</v>
      </c>
      <c r="F830" s="272"/>
      <c r="G830" s="273"/>
      <c r="H830" s="274"/>
      <c r="I830" s="268"/>
      <c r="J830" s="275"/>
      <c r="K830" s="268"/>
      <c r="M830" s="269" t="s">
        <v>1127</v>
      </c>
      <c r="O830" s="258"/>
    </row>
    <row r="831" spans="1:80">
      <c r="A831" s="267"/>
      <c r="B831" s="270"/>
      <c r="C831" s="335" t="s">
        <v>1128</v>
      </c>
      <c r="D831" s="336"/>
      <c r="E831" s="271">
        <v>3.7</v>
      </c>
      <c r="F831" s="272"/>
      <c r="G831" s="273"/>
      <c r="H831" s="274"/>
      <c r="I831" s="268"/>
      <c r="J831" s="275"/>
      <c r="K831" s="268"/>
      <c r="M831" s="269" t="s">
        <v>1128</v>
      </c>
      <c r="O831" s="258"/>
    </row>
    <row r="832" spans="1:80">
      <c r="A832" s="267"/>
      <c r="B832" s="270"/>
      <c r="C832" s="335" t="s">
        <v>1129</v>
      </c>
      <c r="D832" s="336"/>
      <c r="E832" s="271">
        <v>6.2</v>
      </c>
      <c r="F832" s="272"/>
      <c r="G832" s="273"/>
      <c r="H832" s="274"/>
      <c r="I832" s="268"/>
      <c r="J832" s="275"/>
      <c r="K832" s="268"/>
      <c r="M832" s="269" t="s">
        <v>1129</v>
      </c>
      <c r="O832" s="258"/>
    </row>
    <row r="833" spans="1:80">
      <c r="A833" s="267"/>
      <c r="B833" s="270"/>
      <c r="C833" s="335" t="s">
        <v>1130</v>
      </c>
      <c r="D833" s="336"/>
      <c r="E833" s="271">
        <v>31.5</v>
      </c>
      <c r="F833" s="272"/>
      <c r="G833" s="273"/>
      <c r="H833" s="274"/>
      <c r="I833" s="268"/>
      <c r="J833" s="275"/>
      <c r="K833" s="268"/>
      <c r="M833" s="269" t="s">
        <v>1130</v>
      </c>
      <c r="O833" s="258"/>
    </row>
    <row r="834" spans="1:80">
      <c r="A834" s="267"/>
      <c r="B834" s="270"/>
      <c r="C834" s="335" t="s">
        <v>1131</v>
      </c>
      <c r="D834" s="336"/>
      <c r="E834" s="271">
        <v>8.1999999999999993</v>
      </c>
      <c r="F834" s="272"/>
      <c r="G834" s="273"/>
      <c r="H834" s="274"/>
      <c r="I834" s="268"/>
      <c r="J834" s="275"/>
      <c r="K834" s="268"/>
      <c r="M834" s="269" t="s">
        <v>1131</v>
      </c>
      <c r="O834" s="258"/>
    </row>
    <row r="835" spans="1:80">
      <c r="A835" s="267"/>
      <c r="B835" s="270"/>
      <c r="C835" s="335" t="s">
        <v>1132</v>
      </c>
      <c r="D835" s="336"/>
      <c r="E835" s="271">
        <v>3.5</v>
      </c>
      <c r="F835" s="272"/>
      <c r="G835" s="273"/>
      <c r="H835" s="274"/>
      <c r="I835" s="268"/>
      <c r="J835" s="275"/>
      <c r="K835" s="268"/>
      <c r="M835" s="269" t="s">
        <v>1132</v>
      </c>
      <c r="O835" s="258"/>
    </row>
    <row r="836" spans="1:80">
      <c r="A836" s="267"/>
      <c r="B836" s="270"/>
      <c r="C836" s="335" t="s">
        <v>1133</v>
      </c>
      <c r="D836" s="336"/>
      <c r="E836" s="271">
        <v>5.2</v>
      </c>
      <c r="F836" s="272"/>
      <c r="G836" s="273"/>
      <c r="H836" s="274"/>
      <c r="I836" s="268"/>
      <c r="J836" s="275"/>
      <c r="K836" s="268"/>
      <c r="M836" s="269" t="s">
        <v>1133</v>
      </c>
      <c r="O836" s="258"/>
    </row>
    <row r="837" spans="1:80" ht="20.399999999999999">
      <c r="A837" s="259">
        <v>239</v>
      </c>
      <c r="B837" s="260" t="s">
        <v>1134</v>
      </c>
      <c r="C837" s="261" t="s">
        <v>1135</v>
      </c>
      <c r="D837" s="262" t="s">
        <v>229</v>
      </c>
      <c r="E837" s="263">
        <v>2</v>
      </c>
      <c r="F837" s="263"/>
      <c r="G837" s="264">
        <f>E837*F837</f>
        <v>0</v>
      </c>
      <c r="H837" s="265">
        <v>1.32E-2</v>
      </c>
      <c r="I837" s="266">
        <f>E837*H837</f>
        <v>2.64E-2</v>
      </c>
      <c r="J837" s="265"/>
      <c r="K837" s="266">
        <f>E837*J837</f>
        <v>0</v>
      </c>
      <c r="O837" s="258">
        <v>2</v>
      </c>
      <c r="AA837" s="233">
        <v>11</v>
      </c>
      <c r="AB837" s="233">
        <v>0</v>
      </c>
      <c r="AC837" s="233">
        <v>259</v>
      </c>
      <c r="AZ837" s="233">
        <v>2</v>
      </c>
      <c r="BA837" s="233">
        <f>IF(AZ837=1,G837,0)</f>
        <v>0</v>
      </c>
      <c r="BB837" s="233">
        <f>IF(AZ837=2,G837,0)</f>
        <v>0</v>
      </c>
      <c r="BC837" s="233">
        <f>IF(AZ837=3,G837,0)</f>
        <v>0</v>
      </c>
      <c r="BD837" s="233">
        <f>IF(AZ837=4,G837,0)</f>
        <v>0</v>
      </c>
      <c r="BE837" s="233">
        <f>IF(AZ837=5,G837,0)</f>
        <v>0</v>
      </c>
      <c r="CA837" s="258">
        <v>11</v>
      </c>
      <c r="CB837" s="258">
        <v>0</v>
      </c>
    </row>
    <row r="838" spans="1:80">
      <c r="A838" s="267"/>
      <c r="B838" s="270"/>
      <c r="C838" s="335" t="s">
        <v>1136</v>
      </c>
      <c r="D838" s="336"/>
      <c r="E838" s="271">
        <v>2</v>
      </c>
      <c r="F838" s="272"/>
      <c r="G838" s="273"/>
      <c r="H838" s="274"/>
      <c r="I838" s="268"/>
      <c r="J838" s="275"/>
      <c r="K838" s="268"/>
      <c r="M838" s="269" t="s">
        <v>1136</v>
      </c>
      <c r="O838" s="258"/>
    </row>
    <row r="839" spans="1:80" ht="20.399999999999999">
      <c r="A839" s="259">
        <v>240</v>
      </c>
      <c r="B839" s="260" t="s">
        <v>1137</v>
      </c>
      <c r="C839" s="261" t="s">
        <v>1138</v>
      </c>
      <c r="D839" s="262" t="s">
        <v>229</v>
      </c>
      <c r="E839" s="263">
        <v>13</v>
      </c>
      <c r="F839" s="263"/>
      <c r="G839" s="264">
        <f>E839*F839</f>
        <v>0</v>
      </c>
      <c r="H839" s="265">
        <v>1.8200000000000001E-2</v>
      </c>
      <c r="I839" s="266">
        <f>E839*H839</f>
        <v>0.2366</v>
      </c>
      <c r="J839" s="265"/>
      <c r="K839" s="266">
        <f>E839*J839</f>
        <v>0</v>
      </c>
      <c r="O839" s="258">
        <v>2</v>
      </c>
      <c r="AA839" s="233">
        <v>11</v>
      </c>
      <c r="AB839" s="233">
        <v>0</v>
      </c>
      <c r="AC839" s="233">
        <v>88</v>
      </c>
      <c r="AZ839" s="233">
        <v>2</v>
      </c>
      <c r="BA839" s="233">
        <f>IF(AZ839=1,G839,0)</f>
        <v>0</v>
      </c>
      <c r="BB839" s="233">
        <f>IF(AZ839=2,G839,0)</f>
        <v>0</v>
      </c>
      <c r="BC839" s="233">
        <f>IF(AZ839=3,G839,0)</f>
        <v>0</v>
      </c>
      <c r="BD839" s="233">
        <f>IF(AZ839=4,G839,0)</f>
        <v>0</v>
      </c>
      <c r="BE839" s="233">
        <f>IF(AZ839=5,G839,0)</f>
        <v>0</v>
      </c>
      <c r="CA839" s="258">
        <v>11</v>
      </c>
      <c r="CB839" s="258">
        <v>0</v>
      </c>
    </row>
    <row r="840" spans="1:80">
      <c r="A840" s="267"/>
      <c r="B840" s="270"/>
      <c r="C840" s="335" t="s">
        <v>1139</v>
      </c>
      <c r="D840" s="336"/>
      <c r="E840" s="271">
        <v>13</v>
      </c>
      <c r="F840" s="272"/>
      <c r="G840" s="273"/>
      <c r="H840" s="274"/>
      <c r="I840" s="268"/>
      <c r="J840" s="275"/>
      <c r="K840" s="268"/>
      <c r="M840" s="269" t="s">
        <v>1139</v>
      </c>
      <c r="O840" s="258"/>
    </row>
    <row r="841" spans="1:80" ht="20.399999999999999">
      <c r="A841" s="259">
        <v>241</v>
      </c>
      <c r="B841" s="260" t="s">
        <v>1140</v>
      </c>
      <c r="C841" s="261" t="s">
        <v>1141</v>
      </c>
      <c r="D841" s="262" t="s">
        <v>229</v>
      </c>
      <c r="E841" s="263">
        <v>7</v>
      </c>
      <c r="F841" s="263"/>
      <c r="G841" s="264">
        <f>E841*F841</f>
        <v>0</v>
      </c>
      <c r="H841" s="265">
        <v>2.52E-2</v>
      </c>
      <c r="I841" s="266">
        <f>E841*H841</f>
        <v>0.1764</v>
      </c>
      <c r="J841" s="265"/>
      <c r="K841" s="266">
        <f>E841*J841</f>
        <v>0</v>
      </c>
      <c r="O841" s="258">
        <v>2</v>
      </c>
      <c r="AA841" s="233">
        <v>11</v>
      </c>
      <c r="AB841" s="233">
        <v>0</v>
      </c>
      <c r="AC841" s="233">
        <v>220</v>
      </c>
      <c r="AZ841" s="233">
        <v>2</v>
      </c>
      <c r="BA841" s="233">
        <f>IF(AZ841=1,G841,0)</f>
        <v>0</v>
      </c>
      <c r="BB841" s="233">
        <f>IF(AZ841=2,G841,0)</f>
        <v>0</v>
      </c>
      <c r="BC841" s="233">
        <f>IF(AZ841=3,G841,0)</f>
        <v>0</v>
      </c>
      <c r="BD841" s="233">
        <f>IF(AZ841=4,G841,0)</f>
        <v>0</v>
      </c>
      <c r="BE841" s="233">
        <f>IF(AZ841=5,G841,0)</f>
        <v>0</v>
      </c>
      <c r="CA841" s="258">
        <v>11</v>
      </c>
      <c r="CB841" s="258">
        <v>0</v>
      </c>
    </row>
    <row r="842" spans="1:80">
      <c r="A842" s="267"/>
      <c r="B842" s="270"/>
      <c r="C842" s="335" t="s">
        <v>1142</v>
      </c>
      <c r="D842" s="336"/>
      <c r="E842" s="271">
        <v>7</v>
      </c>
      <c r="F842" s="272"/>
      <c r="G842" s="273"/>
      <c r="H842" s="274"/>
      <c r="I842" s="268"/>
      <c r="J842" s="275"/>
      <c r="K842" s="268"/>
      <c r="M842" s="269" t="s">
        <v>1142</v>
      </c>
      <c r="O842" s="258"/>
    </row>
    <row r="843" spans="1:80">
      <c r="A843" s="259">
        <v>242</v>
      </c>
      <c r="B843" s="260" t="s">
        <v>1143</v>
      </c>
      <c r="C843" s="261" t="s">
        <v>1144</v>
      </c>
      <c r="D843" s="262" t="s">
        <v>229</v>
      </c>
      <c r="E843" s="263">
        <v>1</v>
      </c>
      <c r="F843" s="263"/>
      <c r="G843" s="264">
        <f>E843*F843</f>
        <v>0</v>
      </c>
      <c r="H843" s="265">
        <v>5.2999999999999999E-2</v>
      </c>
      <c r="I843" s="266">
        <f>E843*H843</f>
        <v>5.2999999999999999E-2</v>
      </c>
      <c r="J843" s="265"/>
      <c r="K843" s="266">
        <f>E843*J843</f>
        <v>0</v>
      </c>
      <c r="O843" s="258">
        <v>2</v>
      </c>
      <c r="AA843" s="233">
        <v>11</v>
      </c>
      <c r="AB843" s="233">
        <v>0</v>
      </c>
      <c r="AC843" s="233">
        <v>566</v>
      </c>
      <c r="AZ843" s="233">
        <v>2</v>
      </c>
      <c r="BA843" s="233">
        <f>IF(AZ843=1,G843,0)</f>
        <v>0</v>
      </c>
      <c r="BB843" s="233">
        <f>IF(AZ843=2,G843,0)</f>
        <v>0</v>
      </c>
      <c r="BC843" s="233">
        <f>IF(AZ843=3,G843,0)</f>
        <v>0</v>
      </c>
      <c r="BD843" s="233">
        <f>IF(AZ843=4,G843,0)</f>
        <v>0</v>
      </c>
      <c r="BE843" s="233">
        <f>IF(AZ843=5,G843,0)</f>
        <v>0</v>
      </c>
      <c r="CA843" s="258">
        <v>11</v>
      </c>
      <c r="CB843" s="258">
        <v>0</v>
      </c>
    </row>
    <row r="844" spans="1:80">
      <c r="A844" s="267"/>
      <c r="B844" s="270"/>
      <c r="C844" s="335" t="s">
        <v>1145</v>
      </c>
      <c r="D844" s="336"/>
      <c r="E844" s="271">
        <v>1</v>
      </c>
      <c r="F844" s="272"/>
      <c r="G844" s="273"/>
      <c r="H844" s="274"/>
      <c r="I844" s="268"/>
      <c r="J844" s="275"/>
      <c r="K844" s="268"/>
      <c r="M844" s="269" t="s">
        <v>1145</v>
      </c>
      <c r="O844" s="258"/>
    </row>
    <row r="845" spans="1:80" ht="20.399999999999999">
      <c r="A845" s="259">
        <v>243</v>
      </c>
      <c r="B845" s="260" t="s">
        <v>1146</v>
      </c>
      <c r="C845" s="261" t="s">
        <v>1147</v>
      </c>
      <c r="D845" s="262" t="s">
        <v>229</v>
      </c>
      <c r="E845" s="263">
        <v>1</v>
      </c>
      <c r="F845" s="263"/>
      <c r="G845" s="264">
        <f>E845*F845</f>
        <v>0</v>
      </c>
      <c r="H845" s="265">
        <v>3.7999999999999999E-2</v>
      </c>
      <c r="I845" s="266">
        <f>E845*H845</f>
        <v>3.7999999999999999E-2</v>
      </c>
      <c r="J845" s="265"/>
      <c r="K845" s="266">
        <f>E845*J845</f>
        <v>0</v>
      </c>
      <c r="O845" s="258">
        <v>2</v>
      </c>
      <c r="AA845" s="233">
        <v>11</v>
      </c>
      <c r="AB845" s="233">
        <v>0</v>
      </c>
      <c r="AC845" s="233">
        <v>89</v>
      </c>
      <c r="AZ845" s="233">
        <v>2</v>
      </c>
      <c r="BA845" s="233">
        <f>IF(AZ845=1,G845,0)</f>
        <v>0</v>
      </c>
      <c r="BB845" s="233">
        <f>IF(AZ845=2,G845,0)</f>
        <v>0</v>
      </c>
      <c r="BC845" s="233">
        <f>IF(AZ845=3,G845,0)</f>
        <v>0</v>
      </c>
      <c r="BD845" s="233">
        <f>IF(AZ845=4,G845,0)</f>
        <v>0</v>
      </c>
      <c r="BE845" s="233">
        <f>IF(AZ845=5,G845,0)</f>
        <v>0</v>
      </c>
      <c r="CA845" s="258">
        <v>11</v>
      </c>
      <c r="CB845" s="258">
        <v>0</v>
      </c>
    </row>
    <row r="846" spans="1:80">
      <c r="A846" s="267"/>
      <c r="B846" s="270"/>
      <c r="C846" s="335" t="s">
        <v>1148</v>
      </c>
      <c r="D846" s="336"/>
      <c r="E846" s="271">
        <v>1</v>
      </c>
      <c r="F846" s="272"/>
      <c r="G846" s="273"/>
      <c r="H846" s="274"/>
      <c r="I846" s="268"/>
      <c r="J846" s="275"/>
      <c r="K846" s="268"/>
      <c r="M846" s="269" t="s">
        <v>1148</v>
      </c>
      <c r="O846" s="258"/>
    </row>
    <row r="847" spans="1:80" ht="20.399999999999999">
      <c r="A847" s="259">
        <v>244</v>
      </c>
      <c r="B847" s="260" t="s">
        <v>1149</v>
      </c>
      <c r="C847" s="261" t="s">
        <v>1150</v>
      </c>
      <c r="D847" s="262" t="s">
        <v>229</v>
      </c>
      <c r="E847" s="263">
        <v>1</v>
      </c>
      <c r="F847" s="263"/>
      <c r="G847" s="264">
        <f>E847*F847</f>
        <v>0</v>
      </c>
      <c r="H847" s="265">
        <v>3.7999999999999999E-2</v>
      </c>
      <c r="I847" s="266">
        <f>E847*H847</f>
        <v>3.7999999999999999E-2</v>
      </c>
      <c r="J847" s="265"/>
      <c r="K847" s="266">
        <f>E847*J847</f>
        <v>0</v>
      </c>
      <c r="O847" s="258">
        <v>2</v>
      </c>
      <c r="AA847" s="233">
        <v>11</v>
      </c>
      <c r="AB847" s="233">
        <v>0</v>
      </c>
      <c r="AC847" s="233">
        <v>564</v>
      </c>
      <c r="AZ847" s="233">
        <v>2</v>
      </c>
      <c r="BA847" s="233">
        <f>IF(AZ847=1,G847,0)</f>
        <v>0</v>
      </c>
      <c r="BB847" s="233">
        <f>IF(AZ847=2,G847,0)</f>
        <v>0</v>
      </c>
      <c r="BC847" s="233">
        <f>IF(AZ847=3,G847,0)</f>
        <v>0</v>
      </c>
      <c r="BD847" s="233">
        <f>IF(AZ847=4,G847,0)</f>
        <v>0</v>
      </c>
      <c r="BE847" s="233">
        <f>IF(AZ847=5,G847,0)</f>
        <v>0</v>
      </c>
      <c r="CA847" s="258">
        <v>11</v>
      </c>
      <c r="CB847" s="258">
        <v>0</v>
      </c>
    </row>
    <row r="848" spans="1:80">
      <c r="A848" s="267"/>
      <c r="B848" s="270"/>
      <c r="C848" s="335" t="s">
        <v>1151</v>
      </c>
      <c r="D848" s="336"/>
      <c r="E848" s="271">
        <v>1</v>
      </c>
      <c r="F848" s="272"/>
      <c r="G848" s="273"/>
      <c r="H848" s="274"/>
      <c r="I848" s="268"/>
      <c r="J848" s="275"/>
      <c r="K848" s="268"/>
      <c r="M848" s="269" t="s">
        <v>1151</v>
      </c>
      <c r="O848" s="258"/>
    </row>
    <row r="849" spans="1:80" ht="20.399999999999999">
      <c r="A849" s="259">
        <v>245</v>
      </c>
      <c r="B849" s="260" t="s">
        <v>1152</v>
      </c>
      <c r="C849" s="261" t="s">
        <v>1153</v>
      </c>
      <c r="D849" s="262" t="s">
        <v>229</v>
      </c>
      <c r="E849" s="263">
        <v>4</v>
      </c>
      <c r="F849" s="263"/>
      <c r="G849" s="264">
        <f>E849*F849</f>
        <v>0</v>
      </c>
      <c r="H849" s="265">
        <v>4.5999999999999999E-2</v>
      </c>
      <c r="I849" s="266">
        <f>E849*H849</f>
        <v>0.184</v>
      </c>
      <c r="J849" s="265"/>
      <c r="K849" s="266">
        <f>E849*J849</f>
        <v>0</v>
      </c>
      <c r="O849" s="258">
        <v>2</v>
      </c>
      <c r="AA849" s="233">
        <v>11</v>
      </c>
      <c r="AB849" s="233">
        <v>0</v>
      </c>
      <c r="AC849" s="233">
        <v>93</v>
      </c>
      <c r="AZ849" s="233">
        <v>2</v>
      </c>
      <c r="BA849" s="233">
        <f>IF(AZ849=1,G849,0)</f>
        <v>0</v>
      </c>
      <c r="BB849" s="233">
        <f>IF(AZ849=2,G849,0)</f>
        <v>0</v>
      </c>
      <c r="BC849" s="233">
        <f>IF(AZ849=3,G849,0)</f>
        <v>0</v>
      </c>
      <c r="BD849" s="233">
        <f>IF(AZ849=4,G849,0)</f>
        <v>0</v>
      </c>
      <c r="BE849" s="233">
        <f>IF(AZ849=5,G849,0)</f>
        <v>0</v>
      </c>
      <c r="CA849" s="258">
        <v>11</v>
      </c>
      <c r="CB849" s="258">
        <v>0</v>
      </c>
    </row>
    <row r="850" spans="1:80">
      <c r="A850" s="267"/>
      <c r="B850" s="270"/>
      <c r="C850" s="335" t="s">
        <v>1154</v>
      </c>
      <c r="D850" s="336"/>
      <c r="E850" s="271">
        <v>3</v>
      </c>
      <c r="F850" s="272"/>
      <c r="G850" s="273"/>
      <c r="H850" s="274"/>
      <c r="I850" s="268"/>
      <c r="J850" s="275"/>
      <c r="K850" s="268"/>
      <c r="M850" s="269" t="s">
        <v>1154</v>
      </c>
      <c r="O850" s="258"/>
    </row>
    <row r="851" spans="1:80">
      <c r="A851" s="267"/>
      <c r="B851" s="270"/>
      <c r="C851" s="335" t="s">
        <v>1155</v>
      </c>
      <c r="D851" s="336"/>
      <c r="E851" s="271">
        <v>1</v>
      </c>
      <c r="F851" s="272"/>
      <c r="G851" s="273"/>
      <c r="H851" s="274"/>
      <c r="I851" s="268"/>
      <c r="J851" s="275"/>
      <c r="K851" s="268"/>
      <c r="M851" s="269" t="s">
        <v>1155</v>
      </c>
      <c r="O851" s="258"/>
    </row>
    <row r="852" spans="1:80" ht="20.399999999999999">
      <c r="A852" s="259">
        <v>246</v>
      </c>
      <c r="B852" s="260" t="s">
        <v>1156</v>
      </c>
      <c r="C852" s="261" t="s">
        <v>1157</v>
      </c>
      <c r="D852" s="262" t="s">
        <v>229</v>
      </c>
      <c r="E852" s="263">
        <v>1</v>
      </c>
      <c r="F852" s="263"/>
      <c r="G852" s="264">
        <f>E852*F852</f>
        <v>0</v>
      </c>
      <c r="H852" s="265">
        <v>7.5999999999999998E-2</v>
      </c>
      <c r="I852" s="266">
        <f>E852*H852</f>
        <v>7.5999999999999998E-2</v>
      </c>
      <c r="J852" s="265"/>
      <c r="K852" s="266">
        <f>E852*J852</f>
        <v>0</v>
      </c>
      <c r="O852" s="258">
        <v>2</v>
      </c>
      <c r="AA852" s="233">
        <v>11</v>
      </c>
      <c r="AB852" s="233">
        <v>0</v>
      </c>
      <c r="AC852" s="233">
        <v>221</v>
      </c>
      <c r="AZ852" s="233">
        <v>2</v>
      </c>
      <c r="BA852" s="233">
        <f>IF(AZ852=1,G852,0)</f>
        <v>0</v>
      </c>
      <c r="BB852" s="233">
        <f>IF(AZ852=2,G852,0)</f>
        <v>0</v>
      </c>
      <c r="BC852" s="233">
        <f>IF(AZ852=3,G852,0)</f>
        <v>0</v>
      </c>
      <c r="BD852" s="233">
        <f>IF(AZ852=4,G852,0)</f>
        <v>0</v>
      </c>
      <c r="BE852" s="233">
        <f>IF(AZ852=5,G852,0)</f>
        <v>0</v>
      </c>
      <c r="CA852" s="258">
        <v>11</v>
      </c>
      <c r="CB852" s="258">
        <v>0</v>
      </c>
    </row>
    <row r="853" spans="1:80">
      <c r="A853" s="267"/>
      <c r="B853" s="270"/>
      <c r="C853" s="335" t="s">
        <v>1158</v>
      </c>
      <c r="D853" s="336"/>
      <c r="E853" s="271">
        <v>1</v>
      </c>
      <c r="F853" s="272"/>
      <c r="G853" s="273"/>
      <c r="H853" s="274"/>
      <c r="I853" s="268"/>
      <c r="J853" s="275"/>
      <c r="K853" s="268"/>
      <c r="M853" s="269" t="s">
        <v>1158</v>
      </c>
      <c r="O853" s="258"/>
    </row>
    <row r="854" spans="1:80" ht="20.399999999999999">
      <c r="A854" s="259">
        <v>247</v>
      </c>
      <c r="B854" s="260" t="s">
        <v>1159</v>
      </c>
      <c r="C854" s="261" t="s">
        <v>1160</v>
      </c>
      <c r="D854" s="262" t="s">
        <v>229</v>
      </c>
      <c r="E854" s="263">
        <v>1</v>
      </c>
      <c r="F854" s="263"/>
      <c r="G854" s="264">
        <f>E854*F854</f>
        <v>0</v>
      </c>
      <c r="H854" s="265">
        <v>0.08</v>
      </c>
      <c r="I854" s="266">
        <f>E854*H854</f>
        <v>0.08</v>
      </c>
      <c r="J854" s="265"/>
      <c r="K854" s="266">
        <f>E854*J854</f>
        <v>0</v>
      </c>
      <c r="O854" s="258">
        <v>2</v>
      </c>
      <c r="AA854" s="233">
        <v>11</v>
      </c>
      <c r="AB854" s="233">
        <v>0</v>
      </c>
      <c r="AC854" s="233">
        <v>94</v>
      </c>
      <c r="AZ854" s="233">
        <v>2</v>
      </c>
      <c r="BA854" s="233">
        <f>IF(AZ854=1,G854,0)</f>
        <v>0</v>
      </c>
      <c r="BB854" s="233">
        <f>IF(AZ854=2,G854,0)</f>
        <v>0</v>
      </c>
      <c r="BC854" s="233">
        <f>IF(AZ854=3,G854,0)</f>
        <v>0</v>
      </c>
      <c r="BD854" s="233">
        <f>IF(AZ854=4,G854,0)</f>
        <v>0</v>
      </c>
      <c r="BE854" s="233">
        <f>IF(AZ854=5,G854,0)</f>
        <v>0</v>
      </c>
      <c r="CA854" s="258">
        <v>11</v>
      </c>
      <c r="CB854" s="258">
        <v>0</v>
      </c>
    </row>
    <row r="855" spans="1:80">
      <c r="A855" s="267"/>
      <c r="B855" s="270"/>
      <c r="C855" s="335" t="s">
        <v>1161</v>
      </c>
      <c r="D855" s="336"/>
      <c r="E855" s="271">
        <v>1</v>
      </c>
      <c r="F855" s="272"/>
      <c r="G855" s="273"/>
      <c r="H855" s="274"/>
      <c r="I855" s="268"/>
      <c r="J855" s="275"/>
      <c r="K855" s="268"/>
      <c r="M855" s="269" t="s">
        <v>1161</v>
      </c>
      <c r="O855" s="258"/>
    </row>
    <row r="856" spans="1:80" ht="20.399999999999999">
      <c r="A856" s="259">
        <v>248</v>
      </c>
      <c r="B856" s="260" t="s">
        <v>1162</v>
      </c>
      <c r="C856" s="261" t="s">
        <v>1163</v>
      </c>
      <c r="D856" s="262" t="s">
        <v>229</v>
      </c>
      <c r="E856" s="263">
        <v>2</v>
      </c>
      <c r="F856" s="263"/>
      <c r="G856" s="264">
        <f>E856*F856</f>
        <v>0</v>
      </c>
      <c r="H856" s="265">
        <v>2.5000000000000001E-2</v>
      </c>
      <c r="I856" s="266">
        <f>E856*H856</f>
        <v>0.05</v>
      </c>
      <c r="J856" s="265"/>
      <c r="K856" s="266">
        <f>E856*J856</f>
        <v>0</v>
      </c>
      <c r="O856" s="258">
        <v>2</v>
      </c>
      <c r="AA856" s="233">
        <v>11</v>
      </c>
      <c r="AB856" s="233">
        <v>0</v>
      </c>
      <c r="AC856" s="233">
        <v>150</v>
      </c>
      <c r="AZ856" s="233">
        <v>2</v>
      </c>
      <c r="BA856" s="233">
        <f>IF(AZ856=1,G856,0)</f>
        <v>0</v>
      </c>
      <c r="BB856" s="233">
        <f>IF(AZ856=2,G856,0)</f>
        <v>0</v>
      </c>
      <c r="BC856" s="233">
        <f>IF(AZ856=3,G856,0)</f>
        <v>0</v>
      </c>
      <c r="BD856" s="233">
        <f>IF(AZ856=4,G856,0)</f>
        <v>0</v>
      </c>
      <c r="BE856" s="233">
        <f>IF(AZ856=5,G856,0)</f>
        <v>0</v>
      </c>
      <c r="CA856" s="258">
        <v>11</v>
      </c>
      <c r="CB856" s="258">
        <v>0</v>
      </c>
    </row>
    <row r="857" spans="1:80">
      <c r="A857" s="267"/>
      <c r="B857" s="270"/>
      <c r="C857" s="335" t="s">
        <v>1164</v>
      </c>
      <c r="D857" s="336"/>
      <c r="E857" s="271">
        <v>2</v>
      </c>
      <c r="F857" s="272"/>
      <c r="G857" s="273"/>
      <c r="H857" s="274"/>
      <c r="I857" s="268"/>
      <c r="J857" s="275"/>
      <c r="K857" s="268"/>
      <c r="M857" s="269" t="s">
        <v>1164</v>
      </c>
      <c r="O857" s="258"/>
    </row>
    <row r="858" spans="1:80">
      <c r="A858" s="259">
        <v>249</v>
      </c>
      <c r="B858" s="260" t="s">
        <v>1165</v>
      </c>
      <c r="C858" s="261" t="s">
        <v>1166</v>
      </c>
      <c r="D858" s="262" t="s">
        <v>229</v>
      </c>
      <c r="E858" s="263">
        <v>1</v>
      </c>
      <c r="F858" s="263"/>
      <c r="G858" s="264">
        <f>E858*F858</f>
        <v>0</v>
      </c>
      <c r="H858" s="265">
        <v>3.7999999999999999E-2</v>
      </c>
      <c r="I858" s="266">
        <f>E858*H858</f>
        <v>3.7999999999999999E-2</v>
      </c>
      <c r="J858" s="265"/>
      <c r="K858" s="266">
        <f>E858*J858</f>
        <v>0</v>
      </c>
      <c r="O858" s="258">
        <v>2</v>
      </c>
      <c r="AA858" s="233">
        <v>11</v>
      </c>
      <c r="AB858" s="233">
        <v>0</v>
      </c>
      <c r="AC858" s="233">
        <v>92</v>
      </c>
      <c r="AZ858" s="233">
        <v>2</v>
      </c>
      <c r="BA858" s="233">
        <f>IF(AZ858=1,G858,0)</f>
        <v>0</v>
      </c>
      <c r="BB858" s="233">
        <f>IF(AZ858=2,G858,0)</f>
        <v>0</v>
      </c>
      <c r="BC858" s="233">
        <f>IF(AZ858=3,G858,0)</f>
        <v>0</v>
      </c>
      <c r="BD858" s="233">
        <f>IF(AZ858=4,G858,0)</f>
        <v>0</v>
      </c>
      <c r="BE858" s="233">
        <f>IF(AZ858=5,G858,0)</f>
        <v>0</v>
      </c>
      <c r="CA858" s="258">
        <v>11</v>
      </c>
      <c r="CB858" s="258">
        <v>0</v>
      </c>
    </row>
    <row r="859" spans="1:80">
      <c r="A859" s="267"/>
      <c r="B859" s="270"/>
      <c r="C859" s="335" t="s">
        <v>1167</v>
      </c>
      <c r="D859" s="336"/>
      <c r="E859" s="271">
        <v>1</v>
      </c>
      <c r="F859" s="272"/>
      <c r="G859" s="273"/>
      <c r="H859" s="274"/>
      <c r="I859" s="268"/>
      <c r="J859" s="275"/>
      <c r="K859" s="268"/>
      <c r="M859" s="269" t="s">
        <v>1167</v>
      </c>
      <c r="O859" s="258"/>
    </row>
    <row r="860" spans="1:80">
      <c r="A860" s="259">
        <v>250</v>
      </c>
      <c r="B860" s="260" t="s">
        <v>1168</v>
      </c>
      <c r="C860" s="261" t="s">
        <v>1169</v>
      </c>
      <c r="D860" s="262" t="s">
        <v>229</v>
      </c>
      <c r="E860" s="263">
        <v>1</v>
      </c>
      <c r="F860" s="263"/>
      <c r="G860" s="264">
        <f>E860*F860</f>
        <v>0</v>
      </c>
      <c r="H860" s="265">
        <v>3.7999999999999999E-2</v>
      </c>
      <c r="I860" s="266">
        <f>E860*H860</f>
        <v>3.7999999999999999E-2</v>
      </c>
      <c r="J860" s="265"/>
      <c r="K860" s="266">
        <f>E860*J860</f>
        <v>0</v>
      </c>
      <c r="O860" s="258">
        <v>2</v>
      </c>
      <c r="AA860" s="233">
        <v>11</v>
      </c>
      <c r="AB860" s="233">
        <v>0</v>
      </c>
      <c r="AC860" s="233">
        <v>565</v>
      </c>
      <c r="AZ860" s="233">
        <v>2</v>
      </c>
      <c r="BA860" s="233">
        <f>IF(AZ860=1,G860,0)</f>
        <v>0</v>
      </c>
      <c r="BB860" s="233">
        <f>IF(AZ860=2,G860,0)</f>
        <v>0</v>
      </c>
      <c r="BC860" s="233">
        <f>IF(AZ860=3,G860,0)</f>
        <v>0</v>
      </c>
      <c r="BD860" s="233">
        <f>IF(AZ860=4,G860,0)</f>
        <v>0</v>
      </c>
      <c r="BE860" s="233">
        <f>IF(AZ860=5,G860,0)</f>
        <v>0</v>
      </c>
      <c r="CA860" s="258">
        <v>11</v>
      </c>
      <c r="CB860" s="258">
        <v>0</v>
      </c>
    </row>
    <row r="861" spans="1:80">
      <c r="A861" s="267"/>
      <c r="B861" s="270"/>
      <c r="C861" s="335" t="s">
        <v>1170</v>
      </c>
      <c r="D861" s="336"/>
      <c r="E861" s="271">
        <v>1</v>
      </c>
      <c r="F861" s="272"/>
      <c r="G861" s="273"/>
      <c r="H861" s="274"/>
      <c r="I861" s="268"/>
      <c r="J861" s="275"/>
      <c r="K861" s="268"/>
      <c r="M861" s="269" t="s">
        <v>1170</v>
      </c>
      <c r="O861" s="258"/>
    </row>
    <row r="862" spans="1:80">
      <c r="A862" s="259">
        <v>251</v>
      </c>
      <c r="B862" s="260" t="s">
        <v>1171</v>
      </c>
      <c r="C862" s="261" t="s">
        <v>1172</v>
      </c>
      <c r="D862" s="262" t="s">
        <v>229</v>
      </c>
      <c r="E862" s="263">
        <v>1</v>
      </c>
      <c r="F862" s="263"/>
      <c r="G862" s="264">
        <f>E862*F862</f>
        <v>0</v>
      </c>
      <c r="H862" s="265">
        <v>5.2999999999999999E-2</v>
      </c>
      <c r="I862" s="266">
        <f>E862*H862</f>
        <v>5.2999999999999999E-2</v>
      </c>
      <c r="J862" s="265"/>
      <c r="K862" s="266">
        <f>E862*J862</f>
        <v>0</v>
      </c>
      <c r="O862" s="258">
        <v>2</v>
      </c>
      <c r="AA862" s="233">
        <v>11</v>
      </c>
      <c r="AB862" s="233">
        <v>0</v>
      </c>
      <c r="AC862" s="233">
        <v>91</v>
      </c>
      <c r="AZ862" s="233">
        <v>2</v>
      </c>
      <c r="BA862" s="233">
        <f>IF(AZ862=1,G862,0)</f>
        <v>0</v>
      </c>
      <c r="BB862" s="233">
        <f>IF(AZ862=2,G862,0)</f>
        <v>0</v>
      </c>
      <c r="BC862" s="233">
        <f>IF(AZ862=3,G862,0)</f>
        <v>0</v>
      </c>
      <c r="BD862" s="233">
        <f>IF(AZ862=4,G862,0)</f>
        <v>0</v>
      </c>
      <c r="BE862" s="233">
        <f>IF(AZ862=5,G862,0)</f>
        <v>0</v>
      </c>
      <c r="CA862" s="258">
        <v>11</v>
      </c>
      <c r="CB862" s="258">
        <v>0</v>
      </c>
    </row>
    <row r="863" spans="1:80">
      <c r="A863" s="267"/>
      <c r="B863" s="270"/>
      <c r="C863" s="335" t="s">
        <v>1173</v>
      </c>
      <c r="D863" s="336"/>
      <c r="E863" s="271">
        <v>1</v>
      </c>
      <c r="F863" s="272"/>
      <c r="G863" s="273"/>
      <c r="H863" s="274"/>
      <c r="I863" s="268"/>
      <c r="J863" s="275"/>
      <c r="K863" s="268"/>
      <c r="M863" s="269" t="s">
        <v>1173</v>
      </c>
      <c r="O863" s="258"/>
    </row>
    <row r="864" spans="1:80">
      <c r="A864" s="259">
        <v>252</v>
      </c>
      <c r="B864" s="260" t="s">
        <v>1174</v>
      </c>
      <c r="C864" s="261" t="s">
        <v>1175</v>
      </c>
      <c r="D864" s="262" t="s">
        <v>13</v>
      </c>
      <c r="E864" s="263"/>
      <c r="F864" s="263"/>
      <c r="G864" s="264">
        <f>E864*F864</f>
        <v>0</v>
      </c>
      <c r="H864" s="265">
        <v>0</v>
      </c>
      <c r="I864" s="266">
        <f>E864*H864</f>
        <v>0</v>
      </c>
      <c r="J864" s="265"/>
      <c r="K864" s="266">
        <f>E864*J864</f>
        <v>0</v>
      </c>
      <c r="O864" s="258">
        <v>2</v>
      </c>
      <c r="AA864" s="233">
        <v>7</v>
      </c>
      <c r="AB864" s="233">
        <v>1002</v>
      </c>
      <c r="AC864" s="233">
        <v>5</v>
      </c>
      <c r="AZ864" s="233">
        <v>2</v>
      </c>
      <c r="BA864" s="233">
        <f>IF(AZ864=1,G864,0)</f>
        <v>0</v>
      </c>
      <c r="BB864" s="233">
        <f>IF(AZ864=2,G864,0)</f>
        <v>0</v>
      </c>
      <c r="BC864" s="233">
        <f>IF(AZ864=3,G864,0)</f>
        <v>0</v>
      </c>
      <c r="BD864" s="233">
        <f>IF(AZ864=4,G864,0)</f>
        <v>0</v>
      </c>
      <c r="BE864" s="233">
        <f>IF(AZ864=5,G864,0)</f>
        <v>0</v>
      </c>
      <c r="CA864" s="258">
        <v>7</v>
      </c>
      <c r="CB864" s="258">
        <v>1002</v>
      </c>
    </row>
    <row r="865" spans="1:80">
      <c r="A865" s="276"/>
      <c r="B865" s="277" t="s">
        <v>103</v>
      </c>
      <c r="C865" s="278" t="s">
        <v>1099</v>
      </c>
      <c r="D865" s="279"/>
      <c r="E865" s="280"/>
      <c r="F865" s="281"/>
      <c r="G865" s="282">
        <f>SUM(G804:G864)</f>
        <v>0</v>
      </c>
      <c r="H865" s="283"/>
      <c r="I865" s="284">
        <f>SUM(I804:I864)</f>
        <v>1.10084</v>
      </c>
      <c r="J865" s="283"/>
      <c r="K865" s="284">
        <f>SUM(K804:K864)</f>
        <v>0</v>
      </c>
      <c r="O865" s="258">
        <v>4</v>
      </c>
      <c r="BA865" s="285">
        <f>SUM(BA804:BA864)</f>
        <v>0</v>
      </c>
      <c r="BB865" s="285">
        <f>SUM(BB804:BB864)</f>
        <v>0</v>
      </c>
      <c r="BC865" s="285">
        <f>SUM(BC804:BC864)</f>
        <v>0</v>
      </c>
      <c r="BD865" s="285">
        <f>SUM(BD804:BD864)</f>
        <v>0</v>
      </c>
      <c r="BE865" s="285">
        <f>SUM(BE804:BE864)</f>
        <v>0</v>
      </c>
    </row>
    <row r="866" spans="1:80">
      <c r="A866" s="248" t="s">
        <v>100</v>
      </c>
      <c r="B866" s="249" t="s">
        <v>1176</v>
      </c>
      <c r="C866" s="250" t="s">
        <v>1177</v>
      </c>
      <c r="D866" s="251"/>
      <c r="E866" s="252"/>
      <c r="F866" s="252"/>
      <c r="G866" s="253"/>
      <c r="H866" s="254"/>
      <c r="I866" s="255"/>
      <c r="J866" s="256"/>
      <c r="K866" s="257"/>
      <c r="O866" s="258">
        <v>1</v>
      </c>
    </row>
    <row r="867" spans="1:80">
      <c r="A867" s="259">
        <v>253</v>
      </c>
      <c r="B867" s="260" t="s">
        <v>1179</v>
      </c>
      <c r="C867" s="261" t="s">
        <v>1180</v>
      </c>
      <c r="D867" s="262" t="s">
        <v>172</v>
      </c>
      <c r="E867" s="263">
        <v>174.4</v>
      </c>
      <c r="F867" s="263"/>
      <c r="G867" s="264">
        <f>E867*F867</f>
        <v>0</v>
      </c>
      <c r="H867" s="265">
        <v>0</v>
      </c>
      <c r="I867" s="266">
        <f>E867*H867</f>
        <v>0</v>
      </c>
      <c r="J867" s="265">
        <v>0</v>
      </c>
      <c r="K867" s="266">
        <f>E867*J867</f>
        <v>0</v>
      </c>
      <c r="O867" s="258">
        <v>2</v>
      </c>
      <c r="AA867" s="233">
        <v>1</v>
      </c>
      <c r="AB867" s="233">
        <v>7</v>
      </c>
      <c r="AC867" s="233">
        <v>7</v>
      </c>
      <c r="AZ867" s="233">
        <v>2</v>
      </c>
      <c r="BA867" s="233">
        <f>IF(AZ867=1,G867,0)</f>
        <v>0</v>
      </c>
      <c r="BB867" s="233">
        <f>IF(AZ867=2,G867,0)</f>
        <v>0</v>
      </c>
      <c r="BC867" s="233">
        <f>IF(AZ867=3,G867,0)</f>
        <v>0</v>
      </c>
      <c r="BD867" s="233">
        <f>IF(AZ867=4,G867,0)</f>
        <v>0</v>
      </c>
      <c r="BE867" s="233">
        <f>IF(AZ867=5,G867,0)</f>
        <v>0</v>
      </c>
      <c r="CA867" s="258">
        <v>1</v>
      </c>
      <c r="CB867" s="258">
        <v>7</v>
      </c>
    </row>
    <row r="868" spans="1:80">
      <c r="A868" s="267"/>
      <c r="B868" s="270"/>
      <c r="C868" s="335" t="s">
        <v>1181</v>
      </c>
      <c r="D868" s="336"/>
      <c r="E868" s="271">
        <v>174.4</v>
      </c>
      <c r="F868" s="272"/>
      <c r="G868" s="273"/>
      <c r="H868" s="274"/>
      <c r="I868" s="268"/>
      <c r="J868" s="275"/>
      <c r="K868" s="268"/>
      <c r="M868" s="269" t="s">
        <v>1181</v>
      </c>
      <c r="O868" s="258"/>
    </row>
    <row r="869" spans="1:80">
      <c r="A869" s="259">
        <v>254</v>
      </c>
      <c r="B869" s="260" t="s">
        <v>1182</v>
      </c>
      <c r="C869" s="261" t="s">
        <v>1183</v>
      </c>
      <c r="D869" s="262" t="s">
        <v>172</v>
      </c>
      <c r="E869" s="263">
        <v>167.8</v>
      </c>
      <c r="F869" s="263"/>
      <c r="G869" s="264">
        <f>E869*F869</f>
        <v>0</v>
      </c>
      <c r="H869" s="265">
        <v>0</v>
      </c>
      <c r="I869" s="266">
        <f>E869*H869</f>
        <v>0</v>
      </c>
      <c r="J869" s="265">
        <v>0</v>
      </c>
      <c r="K869" s="266">
        <f>E869*J869</f>
        <v>0</v>
      </c>
      <c r="O869" s="258">
        <v>2</v>
      </c>
      <c r="AA869" s="233">
        <v>1</v>
      </c>
      <c r="AB869" s="233">
        <v>7</v>
      </c>
      <c r="AC869" s="233">
        <v>7</v>
      </c>
      <c r="AZ869" s="233">
        <v>2</v>
      </c>
      <c r="BA869" s="233">
        <f>IF(AZ869=1,G869,0)</f>
        <v>0</v>
      </c>
      <c r="BB869" s="233">
        <f>IF(AZ869=2,G869,0)</f>
        <v>0</v>
      </c>
      <c r="BC869" s="233">
        <f>IF(AZ869=3,G869,0)</f>
        <v>0</v>
      </c>
      <c r="BD869" s="233">
        <f>IF(AZ869=4,G869,0)</f>
        <v>0</v>
      </c>
      <c r="BE869" s="233">
        <f>IF(AZ869=5,G869,0)</f>
        <v>0</v>
      </c>
      <c r="CA869" s="258">
        <v>1</v>
      </c>
      <c r="CB869" s="258">
        <v>7</v>
      </c>
    </row>
    <row r="870" spans="1:80">
      <c r="A870" s="267"/>
      <c r="B870" s="270"/>
      <c r="C870" s="335" t="s">
        <v>1184</v>
      </c>
      <c r="D870" s="336"/>
      <c r="E870" s="271">
        <v>0</v>
      </c>
      <c r="F870" s="272"/>
      <c r="G870" s="273"/>
      <c r="H870" s="274"/>
      <c r="I870" s="268"/>
      <c r="J870" s="275"/>
      <c r="K870" s="268"/>
      <c r="M870" s="269" t="s">
        <v>1184</v>
      </c>
      <c r="O870" s="258"/>
    </row>
    <row r="871" spans="1:80">
      <c r="A871" s="267"/>
      <c r="B871" s="270"/>
      <c r="C871" s="335" t="s">
        <v>1185</v>
      </c>
      <c r="D871" s="336"/>
      <c r="E871" s="271">
        <v>5</v>
      </c>
      <c r="F871" s="272"/>
      <c r="G871" s="273"/>
      <c r="H871" s="274"/>
      <c r="I871" s="268"/>
      <c r="J871" s="275"/>
      <c r="K871" s="268"/>
      <c r="M871" s="269" t="s">
        <v>1185</v>
      </c>
      <c r="O871" s="258"/>
    </row>
    <row r="872" spans="1:80">
      <c r="A872" s="267"/>
      <c r="B872" s="270"/>
      <c r="C872" s="335" t="s">
        <v>1186</v>
      </c>
      <c r="D872" s="336"/>
      <c r="E872" s="271">
        <v>4.2</v>
      </c>
      <c r="F872" s="272"/>
      <c r="G872" s="273"/>
      <c r="H872" s="274"/>
      <c r="I872" s="268"/>
      <c r="J872" s="275"/>
      <c r="K872" s="268"/>
      <c r="M872" s="269" t="s">
        <v>1186</v>
      </c>
      <c r="O872" s="258"/>
    </row>
    <row r="873" spans="1:80">
      <c r="A873" s="267"/>
      <c r="B873" s="270"/>
      <c r="C873" s="335" t="s">
        <v>1187</v>
      </c>
      <c r="D873" s="336"/>
      <c r="E873" s="271">
        <v>3.6</v>
      </c>
      <c r="F873" s="272"/>
      <c r="G873" s="273"/>
      <c r="H873" s="274"/>
      <c r="I873" s="268"/>
      <c r="J873" s="275"/>
      <c r="K873" s="268"/>
      <c r="M873" s="269" t="s">
        <v>1187</v>
      </c>
      <c r="O873" s="258"/>
    </row>
    <row r="874" spans="1:80">
      <c r="A874" s="267"/>
      <c r="B874" s="270"/>
      <c r="C874" s="335" t="s">
        <v>1187</v>
      </c>
      <c r="D874" s="336"/>
      <c r="E874" s="271">
        <v>3.6</v>
      </c>
      <c r="F874" s="272"/>
      <c r="G874" s="273"/>
      <c r="H874" s="274"/>
      <c r="I874" s="268"/>
      <c r="J874" s="275"/>
      <c r="K874" s="268"/>
      <c r="M874" s="269" t="s">
        <v>1187</v>
      </c>
      <c r="O874" s="258"/>
    </row>
    <row r="875" spans="1:80">
      <c r="A875" s="267"/>
      <c r="B875" s="270"/>
      <c r="C875" s="335" t="s">
        <v>1188</v>
      </c>
      <c r="D875" s="336"/>
      <c r="E875" s="271">
        <v>3.8</v>
      </c>
      <c r="F875" s="272"/>
      <c r="G875" s="273"/>
      <c r="H875" s="274"/>
      <c r="I875" s="268"/>
      <c r="J875" s="275"/>
      <c r="K875" s="268"/>
      <c r="M875" s="269" t="s">
        <v>1188</v>
      </c>
      <c r="O875" s="258"/>
    </row>
    <row r="876" spans="1:80">
      <c r="A876" s="267"/>
      <c r="B876" s="270"/>
      <c r="C876" s="335" t="s">
        <v>1189</v>
      </c>
      <c r="D876" s="336"/>
      <c r="E876" s="271">
        <v>4.2</v>
      </c>
      <c r="F876" s="272"/>
      <c r="G876" s="273"/>
      <c r="H876" s="274"/>
      <c r="I876" s="268"/>
      <c r="J876" s="275"/>
      <c r="K876" s="268"/>
      <c r="M876" s="269" t="s">
        <v>1189</v>
      </c>
      <c r="O876" s="258"/>
    </row>
    <row r="877" spans="1:80">
      <c r="A877" s="267"/>
      <c r="B877" s="270"/>
      <c r="C877" s="335" t="s">
        <v>1190</v>
      </c>
      <c r="D877" s="336"/>
      <c r="E877" s="271">
        <v>0</v>
      </c>
      <c r="F877" s="272"/>
      <c r="G877" s="273"/>
      <c r="H877" s="274"/>
      <c r="I877" s="268"/>
      <c r="J877" s="275"/>
      <c r="K877" s="268"/>
      <c r="M877" s="269" t="s">
        <v>1190</v>
      </c>
      <c r="O877" s="258"/>
    </row>
    <row r="878" spans="1:80">
      <c r="A878" s="267"/>
      <c r="B878" s="270"/>
      <c r="C878" s="335" t="s">
        <v>1191</v>
      </c>
      <c r="D878" s="336"/>
      <c r="E878" s="271">
        <v>69.900000000000006</v>
      </c>
      <c r="F878" s="272"/>
      <c r="G878" s="273"/>
      <c r="H878" s="274"/>
      <c r="I878" s="268"/>
      <c r="J878" s="275"/>
      <c r="K878" s="268"/>
      <c r="M878" s="269" t="s">
        <v>1191</v>
      </c>
      <c r="O878" s="258"/>
    </row>
    <row r="879" spans="1:80">
      <c r="A879" s="267"/>
      <c r="B879" s="270"/>
      <c r="C879" s="335" t="s">
        <v>1192</v>
      </c>
      <c r="D879" s="336"/>
      <c r="E879" s="271">
        <v>9</v>
      </c>
      <c r="F879" s="272"/>
      <c r="G879" s="273"/>
      <c r="H879" s="274"/>
      <c r="I879" s="268"/>
      <c r="J879" s="275"/>
      <c r="K879" s="268"/>
      <c r="M879" s="269" t="s">
        <v>1192</v>
      </c>
      <c r="O879" s="258"/>
    </row>
    <row r="880" spans="1:80">
      <c r="A880" s="267"/>
      <c r="B880" s="270"/>
      <c r="C880" s="335" t="s">
        <v>1193</v>
      </c>
      <c r="D880" s="336"/>
      <c r="E880" s="271">
        <v>64.5</v>
      </c>
      <c r="F880" s="272"/>
      <c r="G880" s="273"/>
      <c r="H880" s="274"/>
      <c r="I880" s="268"/>
      <c r="J880" s="275"/>
      <c r="K880" s="268"/>
      <c r="M880" s="269" t="s">
        <v>1193</v>
      </c>
      <c r="O880" s="258"/>
    </row>
    <row r="881" spans="1:80">
      <c r="A881" s="259">
        <v>255</v>
      </c>
      <c r="B881" s="260" t="s">
        <v>1194</v>
      </c>
      <c r="C881" s="261" t="s">
        <v>1195</v>
      </c>
      <c r="D881" s="262" t="s">
        <v>172</v>
      </c>
      <c r="E881" s="263">
        <v>167.8</v>
      </c>
      <c r="F881" s="263"/>
      <c r="G881" s="264">
        <f>E881*F881</f>
        <v>0</v>
      </c>
      <c r="H881" s="265">
        <v>0</v>
      </c>
      <c r="I881" s="266">
        <f>E881*H881</f>
        <v>0</v>
      </c>
      <c r="J881" s="265">
        <v>0</v>
      </c>
      <c r="K881" s="266">
        <f>E881*J881</f>
        <v>0</v>
      </c>
      <c r="O881" s="258">
        <v>2</v>
      </c>
      <c r="AA881" s="233">
        <v>1</v>
      </c>
      <c r="AB881" s="233">
        <v>7</v>
      </c>
      <c r="AC881" s="233">
        <v>7</v>
      </c>
      <c r="AZ881" s="233">
        <v>2</v>
      </c>
      <c r="BA881" s="233">
        <f>IF(AZ881=1,G881,0)</f>
        <v>0</v>
      </c>
      <c r="BB881" s="233">
        <f>IF(AZ881=2,G881,0)</f>
        <v>0</v>
      </c>
      <c r="BC881" s="233">
        <f>IF(AZ881=3,G881,0)</f>
        <v>0</v>
      </c>
      <c r="BD881" s="233">
        <f>IF(AZ881=4,G881,0)</f>
        <v>0</v>
      </c>
      <c r="BE881" s="233">
        <f>IF(AZ881=5,G881,0)</f>
        <v>0</v>
      </c>
      <c r="CA881" s="258">
        <v>1</v>
      </c>
      <c r="CB881" s="258">
        <v>7</v>
      </c>
    </row>
    <row r="882" spans="1:80">
      <c r="A882" s="267"/>
      <c r="B882" s="270"/>
      <c r="C882" s="335" t="s">
        <v>1184</v>
      </c>
      <c r="D882" s="336"/>
      <c r="E882" s="271">
        <v>0</v>
      </c>
      <c r="F882" s="272"/>
      <c r="G882" s="273"/>
      <c r="H882" s="274"/>
      <c r="I882" s="268"/>
      <c r="J882" s="275"/>
      <c r="K882" s="268"/>
      <c r="M882" s="269" t="s">
        <v>1184</v>
      </c>
      <c r="O882" s="258"/>
    </row>
    <row r="883" spans="1:80">
      <c r="A883" s="267"/>
      <c r="B883" s="270"/>
      <c r="C883" s="335" t="s">
        <v>1185</v>
      </c>
      <c r="D883" s="336"/>
      <c r="E883" s="271">
        <v>5</v>
      </c>
      <c r="F883" s="272"/>
      <c r="G883" s="273"/>
      <c r="H883" s="274"/>
      <c r="I883" s="268"/>
      <c r="J883" s="275"/>
      <c r="K883" s="268"/>
      <c r="M883" s="269" t="s">
        <v>1185</v>
      </c>
      <c r="O883" s="258"/>
    </row>
    <row r="884" spans="1:80">
      <c r="A884" s="267"/>
      <c r="B884" s="270"/>
      <c r="C884" s="335" t="s">
        <v>1186</v>
      </c>
      <c r="D884" s="336"/>
      <c r="E884" s="271">
        <v>4.2</v>
      </c>
      <c r="F884" s="272"/>
      <c r="G884" s="273"/>
      <c r="H884" s="274"/>
      <c r="I884" s="268"/>
      <c r="J884" s="275"/>
      <c r="K884" s="268"/>
      <c r="M884" s="269" t="s">
        <v>1186</v>
      </c>
      <c r="O884" s="258"/>
    </row>
    <row r="885" spans="1:80">
      <c r="A885" s="267"/>
      <c r="B885" s="270"/>
      <c r="C885" s="335" t="s">
        <v>1187</v>
      </c>
      <c r="D885" s="336"/>
      <c r="E885" s="271">
        <v>3.6</v>
      </c>
      <c r="F885" s="272"/>
      <c r="G885" s="273"/>
      <c r="H885" s="274"/>
      <c r="I885" s="268"/>
      <c r="J885" s="275"/>
      <c r="K885" s="268"/>
      <c r="M885" s="269" t="s">
        <v>1187</v>
      </c>
      <c r="O885" s="258"/>
    </row>
    <row r="886" spans="1:80">
      <c r="A886" s="267"/>
      <c r="B886" s="270"/>
      <c r="C886" s="335" t="s">
        <v>1187</v>
      </c>
      <c r="D886" s="336"/>
      <c r="E886" s="271">
        <v>3.6</v>
      </c>
      <c r="F886" s="272"/>
      <c r="G886" s="273"/>
      <c r="H886" s="274"/>
      <c r="I886" s="268"/>
      <c r="J886" s="275"/>
      <c r="K886" s="268"/>
      <c r="M886" s="269" t="s">
        <v>1187</v>
      </c>
      <c r="O886" s="258"/>
    </row>
    <row r="887" spans="1:80">
      <c r="A887" s="267"/>
      <c r="B887" s="270"/>
      <c r="C887" s="335" t="s">
        <v>1188</v>
      </c>
      <c r="D887" s="336"/>
      <c r="E887" s="271">
        <v>3.8</v>
      </c>
      <c r="F887" s="272"/>
      <c r="G887" s="273"/>
      <c r="H887" s="274"/>
      <c r="I887" s="268"/>
      <c r="J887" s="275"/>
      <c r="K887" s="268"/>
      <c r="M887" s="269" t="s">
        <v>1188</v>
      </c>
      <c r="O887" s="258"/>
    </row>
    <row r="888" spans="1:80">
      <c r="A888" s="267"/>
      <c r="B888" s="270"/>
      <c r="C888" s="335" t="s">
        <v>1189</v>
      </c>
      <c r="D888" s="336"/>
      <c r="E888" s="271">
        <v>4.2</v>
      </c>
      <c r="F888" s="272"/>
      <c r="G888" s="273"/>
      <c r="H888" s="274"/>
      <c r="I888" s="268"/>
      <c r="J888" s="275"/>
      <c r="K888" s="268"/>
      <c r="M888" s="269" t="s">
        <v>1189</v>
      </c>
      <c r="O888" s="258"/>
    </row>
    <row r="889" spans="1:80">
      <c r="A889" s="267"/>
      <c r="B889" s="270"/>
      <c r="C889" s="335" t="s">
        <v>1190</v>
      </c>
      <c r="D889" s="336"/>
      <c r="E889" s="271">
        <v>0</v>
      </c>
      <c r="F889" s="272"/>
      <c r="G889" s="273"/>
      <c r="H889" s="274"/>
      <c r="I889" s="268"/>
      <c r="J889" s="275"/>
      <c r="K889" s="268"/>
      <c r="M889" s="269" t="s">
        <v>1190</v>
      </c>
      <c r="O889" s="258"/>
    </row>
    <row r="890" spans="1:80">
      <c r="A890" s="267"/>
      <c r="B890" s="270"/>
      <c r="C890" s="335" t="s">
        <v>1191</v>
      </c>
      <c r="D890" s="336"/>
      <c r="E890" s="271">
        <v>69.900000000000006</v>
      </c>
      <c r="F890" s="272"/>
      <c r="G890" s="273"/>
      <c r="H890" s="274"/>
      <c r="I890" s="268"/>
      <c r="J890" s="275"/>
      <c r="K890" s="268"/>
      <c r="M890" s="269" t="s">
        <v>1191</v>
      </c>
      <c r="O890" s="258"/>
    </row>
    <row r="891" spans="1:80">
      <c r="A891" s="267"/>
      <c r="B891" s="270"/>
      <c r="C891" s="335" t="s">
        <v>1192</v>
      </c>
      <c r="D891" s="336"/>
      <c r="E891" s="271">
        <v>9</v>
      </c>
      <c r="F891" s="272"/>
      <c r="G891" s="273"/>
      <c r="H891" s="274"/>
      <c r="I891" s="268"/>
      <c r="J891" s="275"/>
      <c r="K891" s="268"/>
      <c r="M891" s="269" t="s">
        <v>1192</v>
      </c>
      <c r="O891" s="258"/>
    </row>
    <row r="892" spans="1:80">
      <c r="A892" s="267"/>
      <c r="B892" s="270"/>
      <c r="C892" s="335" t="s">
        <v>1193</v>
      </c>
      <c r="D892" s="336"/>
      <c r="E892" s="271">
        <v>64.5</v>
      </c>
      <c r="F892" s="272"/>
      <c r="G892" s="273"/>
      <c r="H892" s="274"/>
      <c r="I892" s="268"/>
      <c r="J892" s="275"/>
      <c r="K892" s="268"/>
      <c r="M892" s="269" t="s">
        <v>1193</v>
      </c>
      <c r="O892" s="258"/>
    </row>
    <row r="893" spans="1:80">
      <c r="A893" s="259">
        <v>256</v>
      </c>
      <c r="B893" s="260" t="s">
        <v>1196</v>
      </c>
      <c r="C893" s="261" t="s">
        <v>1197</v>
      </c>
      <c r="D893" s="262" t="s">
        <v>201</v>
      </c>
      <c r="E893" s="263">
        <v>250</v>
      </c>
      <c r="F893" s="263"/>
      <c r="G893" s="264">
        <f>E893*F893</f>
        <v>0</v>
      </c>
      <c r="H893" s="265">
        <v>4.0000000000000003E-5</v>
      </c>
      <c r="I893" s="266">
        <f>E893*H893</f>
        <v>0.01</v>
      </c>
      <c r="J893" s="265">
        <v>0</v>
      </c>
      <c r="K893" s="266">
        <f>E893*J893</f>
        <v>0</v>
      </c>
      <c r="O893" s="258">
        <v>2</v>
      </c>
      <c r="AA893" s="233">
        <v>1</v>
      </c>
      <c r="AB893" s="233">
        <v>7</v>
      </c>
      <c r="AC893" s="233">
        <v>7</v>
      </c>
      <c r="AZ893" s="233">
        <v>2</v>
      </c>
      <c r="BA893" s="233">
        <f>IF(AZ893=1,G893,0)</f>
        <v>0</v>
      </c>
      <c r="BB893" s="233">
        <f>IF(AZ893=2,G893,0)</f>
        <v>0</v>
      </c>
      <c r="BC893" s="233">
        <f>IF(AZ893=3,G893,0)</f>
        <v>0</v>
      </c>
      <c r="BD893" s="233">
        <f>IF(AZ893=4,G893,0)</f>
        <v>0</v>
      </c>
      <c r="BE893" s="233">
        <f>IF(AZ893=5,G893,0)</f>
        <v>0</v>
      </c>
      <c r="CA893" s="258">
        <v>1</v>
      </c>
      <c r="CB893" s="258">
        <v>7</v>
      </c>
    </row>
    <row r="894" spans="1:80">
      <c r="A894" s="267"/>
      <c r="B894" s="270"/>
      <c r="C894" s="335" t="s">
        <v>1198</v>
      </c>
      <c r="D894" s="336"/>
      <c r="E894" s="271">
        <v>250</v>
      </c>
      <c r="F894" s="272"/>
      <c r="G894" s="273"/>
      <c r="H894" s="274"/>
      <c r="I894" s="268"/>
      <c r="J894" s="275"/>
      <c r="K894" s="268"/>
      <c r="M894" s="269" t="s">
        <v>1198</v>
      </c>
      <c r="O894" s="258"/>
    </row>
    <row r="895" spans="1:80">
      <c r="A895" s="259">
        <v>257</v>
      </c>
      <c r="B895" s="260" t="s">
        <v>1199</v>
      </c>
      <c r="C895" s="261" t="s">
        <v>1200</v>
      </c>
      <c r="D895" s="262" t="s">
        <v>172</v>
      </c>
      <c r="E895" s="263">
        <v>56.6</v>
      </c>
      <c r="F895" s="263"/>
      <c r="G895" s="264">
        <f>E895*F895</f>
        <v>0</v>
      </c>
      <c r="H895" s="265">
        <v>0</v>
      </c>
      <c r="I895" s="266">
        <f>E895*H895</f>
        <v>0</v>
      </c>
      <c r="J895" s="265">
        <v>0</v>
      </c>
      <c r="K895" s="266">
        <f>E895*J895</f>
        <v>0</v>
      </c>
      <c r="O895" s="258">
        <v>2</v>
      </c>
      <c r="AA895" s="233">
        <v>1</v>
      </c>
      <c r="AB895" s="233">
        <v>7</v>
      </c>
      <c r="AC895" s="233">
        <v>7</v>
      </c>
      <c r="AZ895" s="233">
        <v>2</v>
      </c>
      <c r="BA895" s="233">
        <f>IF(AZ895=1,G895,0)</f>
        <v>0</v>
      </c>
      <c r="BB895" s="233">
        <f>IF(AZ895=2,G895,0)</f>
        <v>0</v>
      </c>
      <c r="BC895" s="233">
        <f>IF(AZ895=3,G895,0)</f>
        <v>0</v>
      </c>
      <c r="BD895" s="233">
        <f>IF(AZ895=4,G895,0)</f>
        <v>0</v>
      </c>
      <c r="BE895" s="233">
        <f>IF(AZ895=5,G895,0)</f>
        <v>0</v>
      </c>
      <c r="CA895" s="258">
        <v>1</v>
      </c>
      <c r="CB895" s="258">
        <v>7</v>
      </c>
    </row>
    <row r="896" spans="1:80">
      <c r="A896" s="267"/>
      <c r="B896" s="270"/>
      <c r="C896" s="335" t="s">
        <v>1201</v>
      </c>
      <c r="D896" s="336"/>
      <c r="E896" s="271">
        <v>24.4</v>
      </c>
      <c r="F896" s="272"/>
      <c r="G896" s="273"/>
      <c r="H896" s="274"/>
      <c r="I896" s="268"/>
      <c r="J896" s="275"/>
      <c r="K896" s="268"/>
      <c r="M896" s="269" t="s">
        <v>1201</v>
      </c>
      <c r="O896" s="258"/>
    </row>
    <row r="897" spans="1:80">
      <c r="A897" s="267"/>
      <c r="B897" s="270"/>
      <c r="C897" s="335" t="s">
        <v>1202</v>
      </c>
      <c r="D897" s="336"/>
      <c r="E897" s="271">
        <v>8.3000000000000007</v>
      </c>
      <c r="F897" s="272"/>
      <c r="G897" s="273"/>
      <c r="H897" s="274"/>
      <c r="I897" s="268"/>
      <c r="J897" s="275"/>
      <c r="K897" s="268"/>
      <c r="M897" s="269" t="s">
        <v>1202</v>
      </c>
      <c r="O897" s="258"/>
    </row>
    <row r="898" spans="1:80">
      <c r="A898" s="267"/>
      <c r="B898" s="270"/>
      <c r="C898" s="335" t="s">
        <v>1192</v>
      </c>
      <c r="D898" s="336"/>
      <c r="E898" s="271">
        <v>9</v>
      </c>
      <c r="F898" s="272"/>
      <c r="G898" s="273"/>
      <c r="H898" s="274"/>
      <c r="I898" s="268"/>
      <c r="J898" s="275"/>
      <c r="K898" s="268"/>
      <c r="M898" s="269" t="s">
        <v>1192</v>
      </c>
      <c r="O898" s="258"/>
    </row>
    <row r="899" spans="1:80">
      <c r="A899" s="267"/>
      <c r="B899" s="270"/>
      <c r="C899" s="335" t="s">
        <v>1203</v>
      </c>
      <c r="D899" s="336"/>
      <c r="E899" s="271">
        <v>14.9</v>
      </c>
      <c r="F899" s="272"/>
      <c r="G899" s="273"/>
      <c r="H899" s="274"/>
      <c r="I899" s="268"/>
      <c r="J899" s="275"/>
      <c r="K899" s="268"/>
      <c r="M899" s="269" t="s">
        <v>1203</v>
      </c>
      <c r="O899" s="258"/>
    </row>
    <row r="900" spans="1:80">
      <c r="A900" s="259">
        <v>258</v>
      </c>
      <c r="B900" s="260" t="s">
        <v>1204</v>
      </c>
      <c r="C900" s="261" t="s">
        <v>1205</v>
      </c>
      <c r="D900" s="262" t="s">
        <v>172</v>
      </c>
      <c r="E900" s="263">
        <v>167.8</v>
      </c>
      <c r="F900" s="263"/>
      <c r="G900" s="264">
        <f>E900*F900</f>
        <v>0</v>
      </c>
      <c r="H900" s="265">
        <v>8.0000000000000004E-4</v>
      </c>
      <c r="I900" s="266">
        <f>E900*H900</f>
        <v>0.13424000000000003</v>
      </c>
      <c r="J900" s="265">
        <v>0</v>
      </c>
      <c r="K900" s="266">
        <f>E900*J900</f>
        <v>0</v>
      </c>
      <c r="O900" s="258">
        <v>2</v>
      </c>
      <c r="AA900" s="233">
        <v>1</v>
      </c>
      <c r="AB900" s="233">
        <v>7</v>
      </c>
      <c r="AC900" s="233">
        <v>7</v>
      </c>
      <c r="AZ900" s="233">
        <v>2</v>
      </c>
      <c r="BA900" s="233">
        <f>IF(AZ900=1,G900,0)</f>
        <v>0</v>
      </c>
      <c r="BB900" s="233">
        <f>IF(AZ900=2,G900,0)</f>
        <v>0</v>
      </c>
      <c r="BC900" s="233">
        <f>IF(AZ900=3,G900,0)</f>
        <v>0</v>
      </c>
      <c r="BD900" s="233">
        <f>IF(AZ900=4,G900,0)</f>
        <v>0</v>
      </c>
      <c r="BE900" s="233">
        <f>IF(AZ900=5,G900,0)</f>
        <v>0</v>
      </c>
      <c r="CA900" s="258">
        <v>1</v>
      </c>
      <c r="CB900" s="258">
        <v>7</v>
      </c>
    </row>
    <row r="901" spans="1:80">
      <c r="A901" s="259">
        <v>259</v>
      </c>
      <c r="B901" s="260" t="s">
        <v>1206</v>
      </c>
      <c r="C901" s="261" t="s">
        <v>1207</v>
      </c>
      <c r="D901" s="262" t="s">
        <v>172</v>
      </c>
      <c r="E901" s="263">
        <v>174.4</v>
      </c>
      <c r="F901" s="263"/>
      <c r="G901" s="264">
        <f>E901*F901</f>
        <v>0</v>
      </c>
      <c r="H901" s="265">
        <v>0</v>
      </c>
      <c r="I901" s="266">
        <f>E901*H901</f>
        <v>0</v>
      </c>
      <c r="J901" s="265">
        <v>0</v>
      </c>
      <c r="K901" s="266">
        <f>E901*J901</f>
        <v>0</v>
      </c>
      <c r="O901" s="258">
        <v>2</v>
      </c>
      <c r="AA901" s="233">
        <v>1</v>
      </c>
      <c r="AB901" s="233">
        <v>7</v>
      </c>
      <c r="AC901" s="233">
        <v>7</v>
      </c>
      <c r="AZ901" s="233">
        <v>2</v>
      </c>
      <c r="BA901" s="233">
        <f>IF(AZ901=1,G901,0)</f>
        <v>0</v>
      </c>
      <c r="BB901" s="233">
        <f>IF(AZ901=2,G901,0)</f>
        <v>0</v>
      </c>
      <c r="BC901" s="233">
        <f>IF(AZ901=3,G901,0)</f>
        <v>0</v>
      </c>
      <c r="BD901" s="233">
        <f>IF(AZ901=4,G901,0)</f>
        <v>0</v>
      </c>
      <c r="BE901" s="233">
        <f>IF(AZ901=5,G901,0)</f>
        <v>0</v>
      </c>
      <c r="CA901" s="258">
        <v>1</v>
      </c>
      <c r="CB901" s="258">
        <v>7</v>
      </c>
    </row>
    <row r="902" spans="1:80">
      <c r="A902" s="259">
        <v>260</v>
      </c>
      <c r="B902" s="260" t="s">
        <v>1208</v>
      </c>
      <c r="C902" s="261" t="s">
        <v>1209</v>
      </c>
      <c r="D902" s="262" t="s">
        <v>465</v>
      </c>
      <c r="E902" s="263">
        <v>4.88</v>
      </c>
      <c r="F902" s="263"/>
      <c r="G902" s="264">
        <f>E902*F902</f>
        <v>0</v>
      </c>
      <c r="H902" s="265">
        <v>1E-3</v>
      </c>
      <c r="I902" s="266">
        <f>E902*H902</f>
        <v>4.8799999999999998E-3</v>
      </c>
      <c r="J902" s="265"/>
      <c r="K902" s="266">
        <f>E902*J902</f>
        <v>0</v>
      </c>
      <c r="O902" s="258">
        <v>2</v>
      </c>
      <c r="AA902" s="233">
        <v>3</v>
      </c>
      <c r="AB902" s="233">
        <v>7</v>
      </c>
      <c r="AC902" s="233">
        <v>24592145</v>
      </c>
      <c r="AZ902" s="233">
        <v>2</v>
      </c>
      <c r="BA902" s="233">
        <f>IF(AZ902=1,G902,0)</f>
        <v>0</v>
      </c>
      <c r="BB902" s="233">
        <f>IF(AZ902=2,G902,0)</f>
        <v>0</v>
      </c>
      <c r="BC902" s="233">
        <f>IF(AZ902=3,G902,0)</f>
        <v>0</v>
      </c>
      <c r="BD902" s="233">
        <f>IF(AZ902=4,G902,0)</f>
        <v>0</v>
      </c>
      <c r="BE902" s="233">
        <f>IF(AZ902=5,G902,0)</f>
        <v>0</v>
      </c>
      <c r="CA902" s="258">
        <v>3</v>
      </c>
      <c r="CB902" s="258">
        <v>7</v>
      </c>
    </row>
    <row r="903" spans="1:80">
      <c r="A903" s="267"/>
      <c r="B903" s="270"/>
      <c r="C903" s="335" t="s">
        <v>1210</v>
      </c>
      <c r="D903" s="336"/>
      <c r="E903" s="271">
        <v>4.88</v>
      </c>
      <c r="F903" s="272"/>
      <c r="G903" s="273"/>
      <c r="H903" s="274"/>
      <c r="I903" s="268"/>
      <c r="J903" s="275"/>
      <c r="K903" s="268"/>
      <c r="M903" s="269" t="s">
        <v>1210</v>
      </c>
      <c r="O903" s="258"/>
    </row>
    <row r="904" spans="1:80">
      <c r="A904" s="259">
        <v>261</v>
      </c>
      <c r="B904" s="260" t="s">
        <v>1211</v>
      </c>
      <c r="C904" s="261" t="s">
        <v>1212</v>
      </c>
      <c r="D904" s="262" t="s">
        <v>465</v>
      </c>
      <c r="E904" s="263">
        <v>14.34</v>
      </c>
      <c r="F904" s="263"/>
      <c r="G904" s="264">
        <f>E904*F904</f>
        <v>0</v>
      </c>
      <c r="H904" s="265">
        <v>1E-3</v>
      </c>
      <c r="I904" s="266">
        <f>E904*H904</f>
        <v>1.434E-2</v>
      </c>
      <c r="J904" s="265"/>
      <c r="K904" s="266">
        <f>E904*J904</f>
        <v>0</v>
      </c>
      <c r="O904" s="258">
        <v>2</v>
      </c>
      <c r="AA904" s="233">
        <v>3</v>
      </c>
      <c r="AB904" s="233">
        <v>0</v>
      </c>
      <c r="AC904" s="233" t="s">
        <v>1211</v>
      </c>
      <c r="AZ904" s="233">
        <v>2</v>
      </c>
      <c r="BA904" s="233">
        <f>IF(AZ904=1,G904,0)</f>
        <v>0</v>
      </c>
      <c r="BB904" s="233">
        <f>IF(AZ904=2,G904,0)</f>
        <v>0</v>
      </c>
      <c r="BC904" s="233">
        <f>IF(AZ904=3,G904,0)</f>
        <v>0</v>
      </c>
      <c r="BD904" s="233">
        <f>IF(AZ904=4,G904,0)</f>
        <v>0</v>
      </c>
      <c r="BE904" s="233">
        <f>IF(AZ904=5,G904,0)</f>
        <v>0</v>
      </c>
      <c r="CA904" s="258">
        <v>3</v>
      </c>
      <c r="CB904" s="258">
        <v>0</v>
      </c>
    </row>
    <row r="905" spans="1:80">
      <c r="A905" s="259">
        <v>262</v>
      </c>
      <c r="B905" s="260" t="s">
        <v>1213</v>
      </c>
      <c r="C905" s="261" t="s">
        <v>1214</v>
      </c>
      <c r="D905" s="262" t="s">
        <v>465</v>
      </c>
      <c r="E905" s="263">
        <v>788.7</v>
      </c>
      <c r="F905" s="263"/>
      <c r="G905" s="264">
        <f>E905*F905</f>
        <v>0</v>
      </c>
      <c r="H905" s="265">
        <v>1E-3</v>
      </c>
      <c r="I905" s="266">
        <f>E905*H905</f>
        <v>0.78870000000000007</v>
      </c>
      <c r="J905" s="265"/>
      <c r="K905" s="266">
        <f>E905*J905</f>
        <v>0</v>
      </c>
      <c r="O905" s="258">
        <v>2</v>
      </c>
      <c r="AA905" s="233">
        <v>3</v>
      </c>
      <c r="AB905" s="233">
        <v>7</v>
      </c>
      <c r="AC905" s="233">
        <v>585817220</v>
      </c>
      <c r="AZ905" s="233">
        <v>2</v>
      </c>
      <c r="BA905" s="233">
        <f>IF(AZ905=1,G905,0)</f>
        <v>0</v>
      </c>
      <c r="BB905" s="233">
        <f>IF(AZ905=2,G905,0)</f>
        <v>0</v>
      </c>
      <c r="BC905" s="233">
        <f>IF(AZ905=3,G905,0)</f>
        <v>0</v>
      </c>
      <c r="BD905" s="233">
        <f>IF(AZ905=4,G905,0)</f>
        <v>0</v>
      </c>
      <c r="BE905" s="233">
        <f>IF(AZ905=5,G905,0)</f>
        <v>0</v>
      </c>
      <c r="CA905" s="258">
        <v>3</v>
      </c>
      <c r="CB905" s="258">
        <v>7</v>
      </c>
    </row>
    <row r="906" spans="1:80">
      <c r="A906" s="267"/>
      <c r="B906" s="270"/>
      <c r="C906" s="335" t="s">
        <v>1215</v>
      </c>
      <c r="D906" s="336"/>
      <c r="E906" s="271">
        <v>788.7</v>
      </c>
      <c r="F906" s="272"/>
      <c r="G906" s="273"/>
      <c r="H906" s="274"/>
      <c r="I906" s="268"/>
      <c r="J906" s="275"/>
      <c r="K906" s="268"/>
      <c r="M906" s="269" t="s">
        <v>1215</v>
      </c>
      <c r="O906" s="258"/>
    </row>
    <row r="907" spans="1:80">
      <c r="A907" s="259">
        <v>263</v>
      </c>
      <c r="B907" s="260" t="s">
        <v>1216</v>
      </c>
      <c r="C907" s="261" t="s">
        <v>1217</v>
      </c>
      <c r="D907" s="262" t="s">
        <v>465</v>
      </c>
      <c r="E907" s="263">
        <v>503.4</v>
      </c>
      <c r="F907" s="263"/>
      <c r="G907" s="264">
        <f>E907*F907</f>
        <v>0</v>
      </c>
      <c r="H907" s="265">
        <v>1E-3</v>
      </c>
      <c r="I907" s="266">
        <f>E907*H907</f>
        <v>0.50339999999999996</v>
      </c>
      <c r="J907" s="265"/>
      <c r="K907" s="266">
        <f>E907*J907</f>
        <v>0</v>
      </c>
      <c r="O907" s="258">
        <v>2</v>
      </c>
      <c r="AA907" s="233">
        <v>3</v>
      </c>
      <c r="AB907" s="233">
        <v>0</v>
      </c>
      <c r="AC907" s="233" t="s">
        <v>1216</v>
      </c>
      <c r="AZ907" s="233">
        <v>2</v>
      </c>
      <c r="BA907" s="233">
        <f>IF(AZ907=1,G907,0)</f>
        <v>0</v>
      </c>
      <c r="BB907" s="233">
        <f>IF(AZ907=2,G907,0)</f>
        <v>0</v>
      </c>
      <c r="BC907" s="233">
        <f>IF(AZ907=3,G907,0)</f>
        <v>0</v>
      </c>
      <c r="BD907" s="233">
        <f>IF(AZ907=4,G907,0)</f>
        <v>0</v>
      </c>
      <c r="BE907" s="233">
        <f>IF(AZ907=5,G907,0)</f>
        <v>0</v>
      </c>
      <c r="CA907" s="258">
        <v>3</v>
      </c>
      <c r="CB907" s="258">
        <v>0</v>
      </c>
    </row>
    <row r="908" spans="1:80">
      <c r="A908" s="267"/>
      <c r="B908" s="270"/>
      <c r="C908" s="335" t="s">
        <v>1218</v>
      </c>
      <c r="D908" s="336"/>
      <c r="E908" s="271">
        <v>0</v>
      </c>
      <c r="F908" s="272"/>
      <c r="G908" s="273"/>
      <c r="H908" s="274"/>
      <c r="I908" s="268"/>
      <c r="J908" s="275"/>
      <c r="K908" s="268"/>
      <c r="M908" s="269" t="s">
        <v>1218</v>
      </c>
      <c r="O908" s="258"/>
    </row>
    <row r="909" spans="1:80">
      <c r="A909" s="267"/>
      <c r="B909" s="270"/>
      <c r="C909" s="335" t="s">
        <v>1219</v>
      </c>
      <c r="D909" s="336"/>
      <c r="E909" s="271">
        <v>503.4</v>
      </c>
      <c r="F909" s="272"/>
      <c r="G909" s="273"/>
      <c r="H909" s="274"/>
      <c r="I909" s="268"/>
      <c r="J909" s="275"/>
      <c r="K909" s="268"/>
      <c r="M909" s="269" t="s">
        <v>1219</v>
      </c>
      <c r="O909" s="258"/>
    </row>
    <row r="910" spans="1:80">
      <c r="A910" s="259">
        <v>264</v>
      </c>
      <c r="B910" s="260" t="s">
        <v>1220</v>
      </c>
      <c r="C910" s="261" t="s">
        <v>1221</v>
      </c>
      <c r="D910" s="262" t="s">
        <v>465</v>
      </c>
      <c r="E910" s="263">
        <v>43.02</v>
      </c>
      <c r="F910" s="263"/>
      <c r="G910" s="264">
        <f>E910*F910</f>
        <v>0</v>
      </c>
      <c r="H910" s="265">
        <v>1E-3</v>
      </c>
      <c r="I910" s="266">
        <f>E910*H910</f>
        <v>4.3020000000000003E-2</v>
      </c>
      <c r="J910" s="265"/>
      <c r="K910" s="266">
        <f>E910*J910</f>
        <v>0</v>
      </c>
      <c r="O910" s="258">
        <v>2</v>
      </c>
      <c r="AA910" s="233">
        <v>3</v>
      </c>
      <c r="AB910" s="233">
        <v>0</v>
      </c>
      <c r="AC910" s="233" t="s">
        <v>1220</v>
      </c>
      <c r="AZ910" s="233">
        <v>2</v>
      </c>
      <c r="BA910" s="233">
        <f>IF(AZ910=1,G910,0)</f>
        <v>0</v>
      </c>
      <c r="BB910" s="233">
        <f>IF(AZ910=2,G910,0)</f>
        <v>0</v>
      </c>
      <c r="BC910" s="233">
        <f>IF(AZ910=3,G910,0)</f>
        <v>0</v>
      </c>
      <c r="BD910" s="233">
        <f>IF(AZ910=4,G910,0)</f>
        <v>0</v>
      </c>
      <c r="BE910" s="233">
        <f>IF(AZ910=5,G910,0)</f>
        <v>0</v>
      </c>
      <c r="CA910" s="258">
        <v>3</v>
      </c>
      <c r="CB910" s="258">
        <v>0</v>
      </c>
    </row>
    <row r="911" spans="1:80">
      <c r="A911" s="259">
        <v>265</v>
      </c>
      <c r="B911" s="260" t="s">
        <v>1222</v>
      </c>
      <c r="C911" s="261" t="s">
        <v>1223</v>
      </c>
      <c r="D911" s="262" t="s">
        <v>172</v>
      </c>
      <c r="E911" s="263">
        <v>27.571999999999999</v>
      </c>
      <c r="F911" s="263"/>
      <c r="G911" s="264">
        <f>E911*F911</f>
        <v>0</v>
      </c>
      <c r="H911" s="265">
        <v>1.4200000000000001E-2</v>
      </c>
      <c r="I911" s="266">
        <f>E911*H911</f>
        <v>0.39152239999999999</v>
      </c>
      <c r="J911" s="265"/>
      <c r="K911" s="266">
        <f>E911*J911</f>
        <v>0</v>
      </c>
      <c r="O911" s="258">
        <v>2</v>
      </c>
      <c r="AA911" s="233">
        <v>3</v>
      </c>
      <c r="AB911" s="233">
        <v>0</v>
      </c>
      <c r="AC911" s="233">
        <v>597623122</v>
      </c>
      <c r="AZ911" s="233">
        <v>2</v>
      </c>
      <c r="BA911" s="233">
        <f>IF(AZ911=1,G911,0)</f>
        <v>0</v>
      </c>
      <c r="BB911" s="233">
        <f>IF(AZ911=2,G911,0)</f>
        <v>0</v>
      </c>
      <c r="BC911" s="233">
        <f>IF(AZ911=3,G911,0)</f>
        <v>0</v>
      </c>
      <c r="BD911" s="233">
        <f>IF(AZ911=4,G911,0)</f>
        <v>0</v>
      </c>
      <c r="BE911" s="233">
        <f>IF(AZ911=5,G911,0)</f>
        <v>0</v>
      </c>
      <c r="CA911" s="258">
        <v>3</v>
      </c>
      <c r="CB911" s="258">
        <v>0</v>
      </c>
    </row>
    <row r="912" spans="1:80">
      <c r="A912" s="267"/>
      <c r="B912" s="270"/>
      <c r="C912" s="335" t="s">
        <v>1224</v>
      </c>
      <c r="D912" s="336"/>
      <c r="E912" s="271">
        <v>24.4</v>
      </c>
      <c r="F912" s="272"/>
      <c r="G912" s="273"/>
      <c r="H912" s="274"/>
      <c r="I912" s="268"/>
      <c r="J912" s="275"/>
      <c r="K912" s="268"/>
      <c r="M912" s="269" t="s">
        <v>1224</v>
      </c>
      <c r="O912" s="258"/>
    </row>
    <row r="913" spans="1:80">
      <c r="A913" s="267"/>
      <c r="B913" s="270"/>
      <c r="C913" s="335" t="s">
        <v>1225</v>
      </c>
      <c r="D913" s="336"/>
      <c r="E913" s="271">
        <v>3.1720000000000002</v>
      </c>
      <c r="F913" s="272"/>
      <c r="G913" s="273"/>
      <c r="H913" s="274"/>
      <c r="I913" s="268"/>
      <c r="J913" s="275"/>
      <c r="K913" s="268"/>
      <c r="M913" s="269" t="s">
        <v>1225</v>
      </c>
      <c r="O913" s="258"/>
    </row>
    <row r="914" spans="1:80">
      <c r="A914" s="259">
        <v>266</v>
      </c>
      <c r="B914" s="260" t="s">
        <v>1226</v>
      </c>
      <c r="C914" s="261" t="s">
        <v>1227</v>
      </c>
      <c r="D914" s="262" t="s">
        <v>172</v>
      </c>
      <c r="E914" s="263">
        <v>157.74</v>
      </c>
      <c r="F914" s="263"/>
      <c r="G914" s="264">
        <f>E914*F914</f>
        <v>0</v>
      </c>
      <c r="H914" s="265">
        <v>1.7999999999999999E-2</v>
      </c>
      <c r="I914" s="266">
        <f>E914*H914</f>
        <v>2.8393199999999998</v>
      </c>
      <c r="J914" s="265"/>
      <c r="K914" s="266">
        <f>E914*J914</f>
        <v>0</v>
      </c>
      <c r="O914" s="258">
        <v>2</v>
      </c>
      <c r="AA914" s="233">
        <v>3</v>
      </c>
      <c r="AB914" s="233">
        <v>0</v>
      </c>
      <c r="AC914" s="233">
        <v>597623142</v>
      </c>
      <c r="AZ914" s="233">
        <v>2</v>
      </c>
      <c r="BA914" s="233">
        <f>IF(AZ914=1,G914,0)</f>
        <v>0</v>
      </c>
      <c r="BB914" s="233">
        <f>IF(AZ914=2,G914,0)</f>
        <v>0</v>
      </c>
      <c r="BC914" s="233">
        <f>IF(AZ914=3,G914,0)</f>
        <v>0</v>
      </c>
      <c r="BD914" s="233">
        <f>IF(AZ914=4,G914,0)</f>
        <v>0</v>
      </c>
      <c r="BE914" s="233">
        <f>IF(AZ914=5,G914,0)</f>
        <v>0</v>
      </c>
      <c r="CA914" s="258">
        <v>3</v>
      </c>
      <c r="CB914" s="258">
        <v>0</v>
      </c>
    </row>
    <row r="915" spans="1:80">
      <c r="A915" s="267"/>
      <c r="B915" s="270"/>
      <c r="C915" s="335" t="s">
        <v>1228</v>
      </c>
      <c r="D915" s="336"/>
      <c r="E915" s="271">
        <v>143.4</v>
      </c>
      <c r="F915" s="272"/>
      <c r="G915" s="273"/>
      <c r="H915" s="274"/>
      <c r="I915" s="268"/>
      <c r="J915" s="275"/>
      <c r="K915" s="268"/>
      <c r="M915" s="269" t="s">
        <v>1228</v>
      </c>
      <c r="O915" s="258"/>
    </row>
    <row r="916" spans="1:80">
      <c r="A916" s="267"/>
      <c r="B916" s="270"/>
      <c r="C916" s="335" t="s">
        <v>1229</v>
      </c>
      <c r="D916" s="336"/>
      <c r="E916" s="271">
        <v>14.34</v>
      </c>
      <c r="F916" s="272"/>
      <c r="G916" s="273"/>
      <c r="H916" s="274"/>
      <c r="I916" s="268"/>
      <c r="J916" s="275"/>
      <c r="K916" s="268"/>
      <c r="M916" s="269" t="s">
        <v>1229</v>
      </c>
      <c r="O916" s="258"/>
    </row>
    <row r="917" spans="1:80">
      <c r="A917" s="259">
        <v>267</v>
      </c>
      <c r="B917" s="260" t="s">
        <v>1230</v>
      </c>
      <c r="C917" s="261" t="s">
        <v>1231</v>
      </c>
      <c r="D917" s="262" t="s">
        <v>181</v>
      </c>
      <c r="E917" s="263">
        <v>4.7294223999999998</v>
      </c>
      <c r="F917" s="263"/>
      <c r="G917" s="264">
        <f>E917*F917</f>
        <v>0</v>
      </c>
      <c r="H917" s="265">
        <v>0</v>
      </c>
      <c r="I917" s="266">
        <f>E917*H917</f>
        <v>0</v>
      </c>
      <c r="J917" s="265"/>
      <c r="K917" s="266">
        <f>E917*J917</f>
        <v>0</v>
      </c>
      <c r="O917" s="258">
        <v>2</v>
      </c>
      <c r="AA917" s="233">
        <v>7</v>
      </c>
      <c r="AB917" s="233">
        <v>1001</v>
      </c>
      <c r="AC917" s="233">
        <v>5</v>
      </c>
      <c r="AZ917" s="233">
        <v>2</v>
      </c>
      <c r="BA917" s="233">
        <f>IF(AZ917=1,G917,0)</f>
        <v>0</v>
      </c>
      <c r="BB917" s="233">
        <f>IF(AZ917=2,G917,0)</f>
        <v>0</v>
      </c>
      <c r="BC917" s="233">
        <f>IF(AZ917=3,G917,0)</f>
        <v>0</v>
      </c>
      <c r="BD917" s="233">
        <f>IF(AZ917=4,G917,0)</f>
        <v>0</v>
      </c>
      <c r="BE917" s="233">
        <f>IF(AZ917=5,G917,0)</f>
        <v>0</v>
      </c>
      <c r="CA917" s="258">
        <v>7</v>
      </c>
      <c r="CB917" s="258">
        <v>1001</v>
      </c>
    </row>
    <row r="918" spans="1:80">
      <c r="A918" s="276"/>
      <c r="B918" s="277" t="s">
        <v>103</v>
      </c>
      <c r="C918" s="278" t="s">
        <v>1178</v>
      </c>
      <c r="D918" s="279"/>
      <c r="E918" s="280"/>
      <c r="F918" s="281"/>
      <c r="G918" s="282">
        <f>SUM(G866:G917)</f>
        <v>0</v>
      </c>
      <c r="H918" s="283"/>
      <c r="I918" s="284">
        <f>SUM(I866:I917)</f>
        <v>4.7294223999999998</v>
      </c>
      <c r="J918" s="283"/>
      <c r="K918" s="284">
        <f>SUM(K866:K917)</f>
        <v>0</v>
      </c>
      <c r="O918" s="258">
        <v>4</v>
      </c>
      <c r="BA918" s="285">
        <f>SUM(BA866:BA917)</f>
        <v>0</v>
      </c>
      <c r="BB918" s="285">
        <f>SUM(BB866:BB917)</f>
        <v>0</v>
      </c>
      <c r="BC918" s="285">
        <f>SUM(BC866:BC917)</f>
        <v>0</v>
      </c>
      <c r="BD918" s="285">
        <f>SUM(BD866:BD917)</f>
        <v>0</v>
      </c>
      <c r="BE918" s="285">
        <f>SUM(BE866:BE917)</f>
        <v>0</v>
      </c>
    </row>
    <row r="919" spans="1:80">
      <c r="A919" s="248" t="s">
        <v>100</v>
      </c>
      <c r="B919" s="249" t="s">
        <v>1232</v>
      </c>
      <c r="C919" s="250" t="s">
        <v>1233</v>
      </c>
      <c r="D919" s="251"/>
      <c r="E919" s="252"/>
      <c r="F919" s="252"/>
      <c r="G919" s="253"/>
      <c r="H919" s="254"/>
      <c r="I919" s="255"/>
      <c r="J919" s="256"/>
      <c r="K919" s="257"/>
      <c r="O919" s="258">
        <v>1</v>
      </c>
    </row>
    <row r="920" spans="1:80">
      <c r="A920" s="259">
        <v>268</v>
      </c>
      <c r="B920" s="260" t="s">
        <v>1235</v>
      </c>
      <c r="C920" s="261" t="s">
        <v>1236</v>
      </c>
      <c r="D920" s="262" t="s">
        <v>172</v>
      </c>
      <c r="E920" s="263">
        <v>11.4</v>
      </c>
      <c r="F920" s="263"/>
      <c r="G920" s="264">
        <f>E920*F920</f>
        <v>0</v>
      </c>
      <c r="H920" s="265">
        <v>0</v>
      </c>
      <c r="I920" s="266">
        <f>E920*H920</f>
        <v>0</v>
      </c>
      <c r="J920" s="265">
        <v>0</v>
      </c>
      <c r="K920" s="266">
        <f>E920*J920</f>
        <v>0</v>
      </c>
      <c r="O920" s="258">
        <v>2</v>
      </c>
      <c r="AA920" s="233">
        <v>1</v>
      </c>
      <c r="AB920" s="233">
        <v>7</v>
      </c>
      <c r="AC920" s="233">
        <v>7</v>
      </c>
      <c r="AZ920" s="233">
        <v>2</v>
      </c>
      <c r="BA920" s="233">
        <f>IF(AZ920=1,G920,0)</f>
        <v>0</v>
      </c>
      <c r="BB920" s="233">
        <f>IF(AZ920=2,G920,0)</f>
        <v>0</v>
      </c>
      <c r="BC920" s="233">
        <f>IF(AZ920=3,G920,0)</f>
        <v>0</v>
      </c>
      <c r="BD920" s="233">
        <f>IF(AZ920=4,G920,0)</f>
        <v>0</v>
      </c>
      <c r="BE920" s="233">
        <f>IF(AZ920=5,G920,0)</f>
        <v>0</v>
      </c>
      <c r="CA920" s="258">
        <v>1</v>
      </c>
      <c r="CB920" s="258">
        <v>7</v>
      </c>
    </row>
    <row r="921" spans="1:80">
      <c r="A921" s="267"/>
      <c r="B921" s="270"/>
      <c r="C921" s="335" t="s">
        <v>1237</v>
      </c>
      <c r="D921" s="336"/>
      <c r="E921" s="271">
        <v>11.4</v>
      </c>
      <c r="F921" s="272"/>
      <c r="G921" s="273"/>
      <c r="H921" s="274"/>
      <c r="I921" s="268"/>
      <c r="J921" s="275"/>
      <c r="K921" s="268"/>
      <c r="M921" s="269" t="s">
        <v>1237</v>
      </c>
      <c r="O921" s="258"/>
    </row>
    <row r="922" spans="1:80">
      <c r="A922" s="259">
        <v>269</v>
      </c>
      <c r="B922" s="260" t="s">
        <v>1238</v>
      </c>
      <c r="C922" s="261" t="s">
        <v>1239</v>
      </c>
      <c r="D922" s="262" t="s">
        <v>201</v>
      </c>
      <c r="E922" s="263">
        <v>12</v>
      </c>
      <c r="F922" s="263"/>
      <c r="G922" s="264">
        <f>E922*F922</f>
        <v>0</v>
      </c>
      <c r="H922" s="265">
        <v>2.4000000000000001E-4</v>
      </c>
      <c r="I922" s="266">
        <f>E922*H922</f>
        <v>2.8800000000000002E-3</v>
      </c>
      <c r="J922" s="265">
        <v>0</v>
      </c>
      <c r="K922" s="266">
        <f>E922*J922</f>
        <v>0</v>
      </c>
      <c r="O922" s="258">
        <v>2</v>
      </c>
      <c r="AA922" s="233">
        <v>1</v>
      </c>
      <c r="AB922" s="233">
        <v>7</v>
      </c>
      <c r="AC922" s="233">
        <v>7</v>
      </c>
      <c r="AZ922" s="233">
        <v>2</v>
      </c>
      <c r="BA922" s="233">
        <f>IF(AZ922=1,G922,0)</f>
        <v>0</v>
      </c>
      <c r="BB922" s="233">
        <f>IF(AZ922=2,G922,0)</f>
        <v>0</v>
      </c>
      <c r="BC922" s="233">
        <f>IF(AZ922=3,G922,0)</f>
        <v>0</v>
      </c>
      <c r="BD922" s="233">
        <f>IF(AZ922=4,G922,0)</f>
        <v>0</v>
      </c>
      <c r="BE922" s="233">
        <f>IF(AZ922=5,G922,0)</f>
        <v>0</v>
      </c>
      <c r="CA922" s="258">
        <v>1</v>
      </c>
      <c r="CB922" s="258">
        <v>7</v>
      </c>
    </row>
    <row r="923" spans="1:80">
      <c r="A923" s="267"/>
      <c r="B923" s="270"/>
      <c r="C923" s="335" t="s">
        <v>1240</v>
      </c>
      <c r="D923" s="336"/>
      <c r="E923" s="271">
        <v>13.8</v>
      </c>
      <c r="F923" s="272"/>
      <c r="G923" s="273"/>
      <c r="H923" s="274"/>
      <c r="I923" s="268"/>
      <c r="J923" s="275"/>
      <c r="K923" s="268"/>
      <c r="M923" s="269" t="s">
        <v>1240</v>
      </c>
      <c r="O923" s="258"/>
    </row>
    <row r="924" spans="1:80">
      <c r="A924" s="267"/>
      <c r="B924" s="270"/>
      <c r="C924" s="335" t="s">
        <v>1241</v>
      </c>
      <c r="D924" s="336"/>
      <c r="E924" s="271">
        <v>-1.8</v>
      </c>
      <c r="F924" s="272"/>
      <c r="G924" s="273"/>
      <c r="H924" s="274"/>
      <c r="I924" s="268"/>
      <c r="J924" s="275"/>
      <c r="K924" s="268"/>
      <c r="M924" s="269" t="s">
        <v>1241</v>
      </c>
      <c r="O924" s="258"/>
    </row>
    <row r="925" spans="1:80">
      <c r="A925" s="259">
        <v>270</v>
      </c>
      <c r="B925" s="260" t="s">
        <v>1242</v>
      </c>
      <c r="C925" s="261" t="s">
        <v>1243</v>
      </c>
      <c r="D925" s="262" t="s">
        <v>172</v>
      </c>
      <c r="E925" s="263">
        <v>11.4</v>
      </c>
      <c r="F925" s="263"/>
      <c r="G925" s="264">
        <f>E925*F925</f>
        <v>0</v>
      </c>
      <c r="H925" s="265">
        <v>2.5000000000000001E-4</v>
      </c>
      <c r="I925" s="266">
        <f>E925*H925</f>
        <v>2.8500000000000001E-3</v>
      </c>
      <c r="J925" s="265">
        <v>0</v>
      </c>
      <c r="K925" s="266">
        <f>E925*J925</f>
        <v>0</v>
      </c>
      <c r="O925" s="258">
        <v>2</v>
      </c>
      <c r="AA925" s="233">
        <v>1</v>
      </c>
      <c r="AB925" s="233">
        <v>7</v>
      </c>
      <c r="AC925" s="233">
        <v>7</v>
      </c>
      <c r="AZ925" s="233">
        <v>2</v>
      </c>
      <c r="BA925" s="233">
        <f>IF(AZ925=1,G925,0)</f>
        <v>0</v>
      </c>
      <c r="BB925" s="233">
        <f>IF(AZ925=2,G925,0)</f>
        <v>0</v>
      </c>
      <c r="BC925" s="233">
        <f>IF(AZ925=3,G925,0)</f>
        <v>0</v>
      </c>
      <c r="BD925" s="233">
        <f>IF(AZ925=4,G925,0)</f>
        <v>0</v>
      </c>
      <c r="BE925" s="233">
        <f>IF(AZ925=5,G925,0)</f>
        <v>0</v>
      </c>
      <c r="CA925" s="258">
        <v>1</v>
      </c>
      <c r="CB925" s="258">
        <v>7</v>
      </c>
    </row>
    <row r="926" spans="1:80">
      <c r="A926" s="259">
        <v>271</v>
      </c>
      <c r="B926" s="260" t="s">
        <v>1244</v>
      </c>
      <c r="C926" s="261" t="s">
        <v>1245</v>
      </c>
      <c r="D926" s="262" t="s">
        <v>201</v>
      </c>
      <c r="E926" s="263">
        <v>13.2</v>
      </c>
      <c r="F926" s="263"/>
      <c r="G926" s="264">
        <f>E926*F926</f>
        <v>0</v>
      </c>
      <c r="H926" s="265">
        <v>5.0000000000000002E-5</v>
      </c>
      <c r="I926" s="266">
        <f>E926*H926</f>
        <v>6.6E-4</v>
      </c>
      <c r="J926" s="265"/>
      <c r="K926" s="266">
        <f>E926*J926</f>
        <v>0</v>
      </c>
      <c r="O926" s="258">
        <v>2</v>
      </c>
      <c r="AA926" s="233">
        <v>3</v>
      </c>
      <c r="AB926" s="233">
        <v>7</v>
      </c>
      <c r="AC926" s="233">
        <v>28342401</v>
      </c>
      <c r="AZ926" s="233">
        <v>2</v>
      </c>
      <c r="BA926" s="233">
        <f>IF(AZ926=1,G926,0)</f>
        <v>0</v>
      </c>
      <c r="BB926" s="233">
        <f>IF(AZ926=2,G926,0)</f>
        <v>0</v>
      </c>
      <c r="BC926" s="233">
        <f>IF(AZ926=3,G926,0)</f>
        <v>0</v>
      </c>
      <c r="BD926" s="233">
        <f>IF(AZ926=4,G926,0)</f>
        <v>0</v>
      </c>
      <c r="BE926" s="233">
        <f>IF(AZ926=5,G926,0)</f>
        <v>0</v>
      </c>
      <c r="CA926" s="258">
        <v>3</v>
      </c>
      <c r="CB926" s="258">
        <v>7</v>
      </c>
    </row>
    <row r="927" spans="1:80">
      <c r="A927" s="267"/>
      <c r="B927" s="270"/>
      <c r="C927" s="335" t="s">
        <v>1246</v>
      </c>
      <c r="D927" s="336"/>
      <c r="E927" s="271">
        <v>12</v>
      </c>
      <c r="F927" s="272"/>
      <c r="G927" s="273"/>
      <c r="H927" s="274"/>
      <c r="I927" s="268"/>
      <c r="J927" s="275"/>
      <c r="K927" s="268"/>
      <c r="M927" s="269" t="s">
        <v>1246</v>
      </c>
      <c r="O927" s="258"/>
    </row>
    <row r="928" spans="1:80">
      <c r="A928" s="267"/>
      <c r="B928" s="270"/>
      <c r="C928" s="335" t="s">
        <v>1247</v>
      </c>
      <c r="D928" s="336"/>
      <c r="E928" s="271">
        <v>1.2</v>
      </c>
      <c r="F928" s="272"/>
      <c r="G928" s="273"/>
      <c r="H928" s="274"/>
      <c r="I928" s="268"/>
      <c r="J928" s="275"/>
      <c r="K928" s="268"/>
      <c r="M928" s="269" t="s">
        <v>1247</v>
      </c>
      <c r="O928" s="258"/>
    </row>
    <row r="929" spans="1:80">
      <c r="A929" s="259">
        <v>272</v>
      </c>
      <c r="B929" s="260" t="s">
        <v>1248</v>
      </c>
      <c r="C929" s="261" t="s">
        <v>1249</v>
      </c>
      <c r="D929" s="262" t="s">
        <v>172</v>
      </c>
      <c r="E929" s="263">
        <v>13.11</v>
      </c>
      <c r="F929" s="263"/>
      <c r="G929" s="264">
        <f>E929*F929</f>
        <v>0</v>
      </c>
      <c r="H929" s="265">
        <v>1.75E-3</v>
      </c>
      <c r="I929" s="266">
        <f>E929*H929</f>
        <v>2.2942500000000001E-2</v>
      </c>
      <c r="J929" s="265"/>
      <c r="K929" s="266">
        <f>E929*J929</f>
        <v>0</v>
      </c>
      <c r="O929" s="258">
        <v>2</v>
      </c>
      <c r="AA929" s="233">
        <v>3</v>
      </c>
      <c r="AB929" s="233">
        <v>0</v>
      </c>
      <c r="AC929" s="233">
        <v>697410983</v>
      </c>
      <c r="AZ929" s="233">
        <v>2</v>
      </c>
      <c r="BA929" s="233">
        <f>IF(AZ929=1,G929,0)</f>
        <v>0</v>
      </c>
      <c r="BB929" s="233">
        <f>IF(AZ929=2,G929,0)</f>
        <v>0</v>
      </c>
      <c r="BC929" s="233">
        <f>IF(AZ929=3,G929,0)</f>
        <v>0</v>
      </c>
      <c r="BD929" s="233">
        <f>IF(AZ929=4,G929,0)</f>
        <v>0</v>
      </c>
      <c r="BE929" s="233">
        <f>IF(AZ929=5,G929,0)</f>
        <v>0</v>
      </c>
      <c r="CA929" s="258">
        <v>3</v>
      </c>
      <c r="CB929" s="258">
        <v>0</v>
      </c>
    </row>
    <row r="930" spans="1:80">
      <c r="A930" s="267"/>
      <c r="B930" s="270"/>
      <c r="C930" s="335" t="s">
        <v>1250</v>
      </c>
      <c r="D930" s="336"/>
      <c r="E930" s="271">
        <v>11.4</v>
      </c>
      <c r="F930" s="272"/>
      <c r="G930" s="273"/>
      <c r="H930" s="274"/>
      <c r="I930" s="268"/>
      <c r="J930" s="275"/>
      <c r="K930" s="268"/>
      <c r="M930" s="269" t="s">
        <v>1250</v>
      </c>
      <c r="O930" s="258"/>
    </row>
    <row r="931" spans="1:80">
      <c r="A931" s="267"/>
      <c r="B931" s="270"/>
      <c r="C931" s="335" t="s">
        <v>1251</v>
      </c>
      <c r="D931" s="336"/>
      <c r="E931" s="271">
        <v>1.71</v>
      </c>
      <c r="F931" s="272"/>
      <c r="G931" s="273"/>
      <c r="H931" s="274"/>
      <c r="I931" s="268"/>
      <c r="J931" s="275"/>
      <c r="K931" s="268"/>
      <c r="M931" s="269" t="s">
        <v>1251</v>
      </c>
      <c r="O931" s="258"/>
    </row>
    <row r="932" spans="1:80">
      <c r="A932" s="259">
        <v>273</v>
      </c>
      <c r="B932" s="260" t="s">
        <v>1252</v>
      </c>
      <c r="C932" s="261" t="s">
        <v>1253</v>
      </c>
      <c r="D932" s="262" t="s">
        <v>181</v>
      </c>
      <c r="E932" s="263">
        <v>2.9332500000000001E-2</v>
      </c>
      <c r="F932" s="263"/>
      <c r="G932" s="264">
        <f>E932*F932</f>
        <v>0</v>
      </c>
      <c r="H932" s="265">
        <v>0</v>
      </c>
      <c r="I932" s="266">
        <f>E932*H932</f>
        <v>0</v>
      </c>
      <c r="J932" s="265"/>
      <c r="K932" s="266">
        <f>E932*J932</f>
        <v>0</v>
      </c>
      <c r="O932" s="258">
        <v>2</v>
      </c>
      <c r="AA932" s="233">
        <v>7</v>
      </c>
      <c r="AB932" s="233">
        <v>1001</v>
      </c>
      <c r="AC932" s="233">
        <v>5</v>
      </c>
      <c r="AZ932" s="233">
        <v>2</v>
      </c>
      <c r="BA932" s="233">
        <f>IF(AZ932=1,G932,0)</f>
        <v>0</v>
      </c>
      <c r="BB932" s="233">
        <f>IF(AZ932=2,G932,0)</f>
        <v>0</v>
      </c>
      <c r="BC932" s="233">
        <f>IF(AZ932=3,G932,0)</f>
        <v>0</v>
      </c>
      <c r="BD932" s="233">
        <f>IF(AZ932=4,G932,0)</f>
        <v>0</v>
      </c>
      <c r="BE932" s="233">
        <f>IF(AZ932=5,G932,0)</f>
        <v>0</v>
      </c>
      <c r="CA932" s="258">
        <v>7</v>
      </c>
      <c r="CB932" s="258">
        <v>1001</v>
      </c>
    </row>
    <row r="933" spans="1:80">
      <c r="A933" s="276"/>
      <c r="B933" s="277" t="s">
        <v>103</v>
      </c>
      <c r="C933" s="278" t="s">
        <v>1234</v>
      </c>
      <c r="D933" s="279"/>
      <c r="E933" s="280"/>
      <c r="F933" s="281"/>
      <c r="G933" s="282">
        <f>SUM(G919:G932)</f>
        <v>0</v>
      </c>
      <c r="H933" s="283"/>
      <c r="I933" s="284">
        <f>SUM(I919:I932)</f>
        <v>2.9332500000000001E-2</v>
      </c>
      <c r="J933" s="283"/>
      <c r="K933" s="284">
        <f>SUM(K919:K932)</f>
        <v>0</v>
      </c>
      <c r="O933" s="258">
        <v>4</v>
      </c>
      <c r="BA933" s="285">
        <f>SUM(BA919:BA932)</f>
        <v>0</v>
      </c>
      <c r="BB933" s="285">
        <f>SUM(BB919:BB932)</f>
        <v>0</v>
      </c>
      <c r="BC933" s="285">
        <f>SUM(BC919:BC932)</f>
        <v>0</v>
      </c>
      <c r="BD933" s="285">
        <f>SUM(BD919:BD932)</f>
        <v>0</v>
      </c>
      <c r="BE933" s="285">
        <f>SUM(BE919:BE932)</f>
        <v>0</v>
      </c>
    </row>
    <row r="934" spans="1:80">
      <c r="A934" s="248" t="s">
        <v>100</v>
      </c>
      <c r="B934" s="249" t="s">
        <v>1254</v>
      </c>
      <c r="C934" s="250" t="s">
        <v>1255</v>
      </c>
      <c r="D934" s="251"/>
      <c r="E934" s="252"/>
      <c r="F934" s="252"/>
      <c r="G934" s="253"/>
      <c r="H934" s="254"/>
      <c r="I934" s="255"/>
      <c r="J934" s="256"/>
      <c r="K934" s="257"/>
      <c r="O934" s="258">
        <v>1</v>
      </c>
    </row>
    <row r="935" spans="1:80">
      <c r="A935" s="259">
        <v>274</v>
      </c>
      <c r="B935" s="260" t="s">
        <v>1257</v>
      </c>
      <c r="C935" s="261" t="s">
        <v>1258</v>
      </c>
      <c r="D935" s="262" t="s">
        <v>172</v>
      </c>
      <c r="E935" s="263">
        <v>125.17</v>
      </c>
      <c r="F935" s="263"/>
      <c r="G935" s="264">
        <f>E935*F935</f>
        <v>0</v>
      </c>
      <c r="H935" s="265">
        <v>0</v>
      </c>
      <c r="I935" s="266">
        <f>E935*H935</f>
        <v>0</v>
      </c>
      <c r="J935" s="265">
        <v>0</v>
      </c>
      <c r="K935" s="266">
        <f>E935*J935</f>
        <v>0</v>
      </c>
      <c r="O935" s="258">
        <v>2</v>
      </c>
      <c r="AA935" s="233">
        <v>1</v>
      </c>
      <c r="AB935" s="233">
        <v>7</v>
      </c>
      <c r="AC935" s="233">
        <v>7</v>
      </c>
      <c r="AZ935" s="233">
        <v>2</v>
      </c>
      <c r="BA935" s="233">
        <f>IF(AZ935=1,G935,0)</f>
        <v>0</v>
      </c>
      <c r="BB935" s="233">
        <f>IF(AZ935=2,G935,0)</f>
        <v>0</v>
      </c>
      <c r="BC935" s="233">
        <f>IF(AZ935=3,G935,0)</f>
        <v>0</v>
      </c>
      <c r="BD935" s="233">
        <f>IF(AZ935=4,G935,0)</f>
        <v>0</v>
      </c>
      <c r="BE935" s="233">
        <f>IF(AZ935=5,G935,0)</f>
        <v>0</v>
      </c>
      <c r="CA935" s="258">
        <v>1</v>
      </c>
      <c r="CB935" s="258">
        <v>7</v>
      </c>
    </row>
    <row r="936" spans="1:80">
      <c r="A936" s="267"/>
      <c r="B936" s="270"/>
      <c r="C936" s="335" t="s">
        <v>399</v>
      </c>
      <c r="D936" s="336"/>
      <c r="E936" s="271">
        <v>0</v>
      </c>
      <c r="F936" s="272"/>
      <c r="G936" s="273"/>
      <c r="H936" s="274"/>
      <c r="I936" s="268"/>
      <c r="J936" s="275"/>
      <c r="K936" s="268"/>
      <c r="M936" s="269">
        <v>0</v>
      </c>
      <c r="O936" s="258"/>
    </row>
    <row r="937" spans="1:80">
      <c r="A937" s="267"/>
      <c r="B937" s="270"/>
      <c r="C937" s="335" t="s">
        <v>1259</v>
      </c>
      <c r="D937" s="336"/>
      <c r="E937" s="271">
        <v>0</v>
      </c>
      <c r="F937" s="272"/>
      <c r="G937" s="273"/>
      <c r="H937" s="274"/>
      <c r="I937" s="268"/>
      <c r="J937" s="275"/>
      <c r="K937" s="268"/>
      <c r="M937" s="269" t="s">
        <v>1259</v>
      </c>
      <c r="O937" s="258"/>
    </row>
    <row r="938" spans="1:80">
      <c r="A938" s="267"/>
      <c r="B938" s="270"/>
      <c r="C938" s="335" t="s">
        <v>1260</v>
      </c>
      <c r="D938" s="336"/>
      <c r="E938" s="271">
        <v>0</v>
      </c>
      <c r="F938" s="272"/>
      <c r="G938" s="273"/>
      <c r="H938" s="274"/>
      <c r="I938" s="268"/>
      <c r="J938" s="275"/>
      <c r="K938" s="268"/>
      <c r="M938" s="269" t="s">
        <v>1260</v>
      </c>
      <c r="O938" s="258"/>
    </row>
    <row r="939" spans="1:80">
      <c r="A939" s="267"/>
      <c r="B939" s="270"/>
      <c r="C939" s="335" t="s">
        <v>1261</v>
      </c>
      <c r="D939" s="336"/>
      <c r="E939" s="271">
        <v>9.8000000000000007</v>
      </c>
      <c r="F939" s="272"/>
      <c r="G939" s="273"/>
      <c r="H939" s="274"/>
      <c r="I939" s="268"/>
      <c r="J939" s="275"/>
      <c r="K939" s="268"/>
      <c r="M939" s="269" t="s">
        <v>1261</v>
      </c>
      <c r="O939" s="258"/>
    </row>
    <row r="940" spans="1:80">
      <c r="A940" s="267"/>
      <c r="B940" s="270"/>
      <c r="C940" s="335" t="s">
        <v>1262</v>
      </c>
      <c r="D940" s="336"/>
      <c r="E940" s="271">
        <v>9.6</v>
      </c>
      <c r="F940" s="272"/>
      <c r="G940" s="273"/>
      <c r="H940" s="274"/>
      <c r="I940" s="268"/>
      <c r="J940" s="275"/>
      <c r="K940" s="268"/>
      <c r="M940" s="269" t="s">
        <v>1262</v>
      </c>
      <c r="O940" s="258"/>
    </row>
    <row r="941" spans="1:80">
      <c r="A941" s="267"/>
      <c r="B941" s="270"/>
      <c r="C941" s="335" t="s">
        <v>1263</v>
      </c>
      <c r="D941" s="336"/>
      <c r="E941" s="271">
        <v>16.8</v>
      </c>
      <c r="F941" s="272"/>
      <c r="G941" s="273"/>
      <c r="H941" s="274"/>
      <c r="I941" s="268"/>
      <c r="J941" s="275"/>
      <c r="K941" s="268"/>
      <c r="M941" s="269" t="s">
        <v>1263</v>
      </c>
      <c r="O941" s="258"/>
    </row>
    <row r="942" spans="1:80">
      <c r="A942" s="267"/>
      <c r="B942" s="270"/>
      <c r="C942" s="335" t="s">
        <v>1264</v>
      </c>
      <c r="D942" s="336"/>
      <c r="E942" s="271">
        <v>8.8000000000000007</v>
      </c>
      <c r="F942" s="272"/>
      <c r="G942" s="273"/>
      <c r="H942" s="274"/>
      <c r="I942" s="268"/>
      <c r="J942" s="275"/>
      <c r="K942" s="268"/>
      <c r="M942" s="269" t="s">
        <v>1264</v>
      </c>
      <c r="O942" s="258"/>
    </row>
    <row r="943" spans="1:80">
      <c r="A943" s="267"/>
      <c r="B943" s="270"/>
      <c r="C943" s="335" t="s">
        <v>1265</v>
      </c>
      <c r="D943" s="336"/>
      <c r="E943" s="271">
        <v>8.9</v>
      </c>
      <c r="F943" s="272"/>
      <c r="G943" s="273"/>
      <c r="H943" s="274"/>
      <c r="I943" s="268"/>
      <c r="J943" s="275"/>
      <c r="K943" s="268"/>
      <c r="M943" s="269" t="s">
        <v>1265</v>
      </c>
      <c r="O943" s="258"/>
    </row>
    <row r="944" spans="1:80">
      <c r="A944" s="267"/>
      <c r="B944" s="270"/>
      <c r="C944" s="335" t="s">
        <v>1266</v>
      </c>
      <c r="D944" s="336"/>
      <c r="E944" s="271">
        <v>0</v>
      </c>
      <c r="F944" s="272"/>
      <c r="G944" s="273"/>
      <c r="H944" s="274"/>
      <c r="I944" s="268"/>
      <c r="J944" s="275"/>
      <c r="K944" s="268"/>
      <c r="M944" s="269" t="s">
        <v>1266</v>
      </c>
      <c r="O944" s="258"/>
    </row>
    <row r="945" spans="1:80">
      <c r="A945" s="267"/>
      <c r="B945" s="270"/>
      <c r="C945" s="335" t="s">
        <v>1267</v>
      </c>
      <c r="D945" s="336"/>
      <c r="E945" s="271">
        <v>1.46</v>
      </c>
      <c r="F945" s="272"/>
      <c r="G945" s="273"/>
      <c r="H945" s="274"/>
      <c r="I945" s="268"/>
      <c r="J945" s="275"/>
      <c r="K945" s="268"/>
      <c r="M945" s="269" t="s">
        <v>1267</v>
      </c>
      <c r="O945" s="258"/>
    </row>
    <row r="946" spans="1:80">
      <c r="A946" s="267"/>
      <c r="B946" s="270"/>
      <c r="C946" s="335" t="s">
        <v>1268</v>
      </c>
      <c r="D946" s="336"/>
      <c r="E946" s="271">
        <v>1.29</v>
      </c>
      <c r="F946" s="272"/>
      <c r="G946" s="273"/>
      <c r="H946" s="274"/>
      <c r="I946" s="268"/>
      <c r="J946" s="275"/>
      <c r="K946" s="268"/>
      <c r="M946" s="269" t="s">
        <v>1268</v>
      </c>
      <c r="O946" s="258"/>
    </row>
    <row r="947" spans="1:80">
      <c r="A947" s="267"/>
      <c r="B947" s="270"/>
      <c r="C947" s="335" t="s">
        <v>1269</v>
      </c>
      <c r="D947" s="336"/>
      <c r="E947" s="271">
        <v>1.89</v>
      </c>
      <c r="F947" s="272"/>
      <c r="G947" s="273"/>
      <c r="H947" s="274"/>
      <c r="I947" s="268"/>
      <c r="J947" s="275"/>
      <c r="K947" s="268"/>
      <c r="M947" s="269" t="s">
        <v>1269</v>
      </c>
      <c r="O947" s="258"/>
    </row>
    <row r="948" spans="1:80">
      <c r="A948" s="267"/>
      <c r="B948" s="270"/>
      <c r="C948" s="335" t="s">
        <v>1270</v>
      </c>
      <c r="D948" s="336"/>
      <c r="E948" s="271">
        <v>1.92</v>
      </c>
      <c r="F948" s="272"/>
      <c r="G948" s="273"/>
      <c r="H948" s="274"/>
      <c r="I948" s="268"/>
      <c r="J948" s="275"/>
      <c r="K948" s="268"/>
      <c r="M948" s="269" t="s">
        <v>1270</v>
      </c>
      <c r="O948" s="258"/>
    </row>
    <row r="949" spans="1:80">
      <c r="A949" s="267"/>
      <c r="B949" s="270"/>
      <c r="C949" s="335" t="s">
        <v>1271</v>
      </c>
      <c r="D949" s="336"/>
      <c r="E949" s="271">
        <v>12.1</v>
      </c>
      <c r="F949" s="272"/>
      <c r="G949" s="273"/>
      <c r="H949" s="274"/>
      <c r="I949" s="268"/>
      <c r="J949" s="275"/>
      <c r="K949" s="268"/>
      <c r="M949" s="269" t="s">
        <v>1271</v>
      </c>
      <c r="O949" s="258"/>
    </row>
    <row r="950" spans="1:80">
      <c r="A950" s="267"/>
      <c r="B950" s="270"/>
      <c r="C950" s="335" t="s">
        <v>1272</v>
      </c>
      <c r="D950" s="336"/>
      <c r="E950" s="271">
        <v>7.48</v>
      </c>
      <c r="F950" s="272"/>
      <c r="G950" s="273"/>
      <c r="H950" s="274"/>
      <c r="I950" s="268"/>
      <c r="J950" s="275"/>
      <c r="K950" s="268"/>
      <c r="M950" s="269" t="s">
        <v>1272</v>
      </c>
      <c r="O950" s="258"/>
    </row>
    <row r="951" spans="1:80">
      <c r="A951" s="267"/>
      <c r="B951" s="270"/>
      <c r="C951" s="335" t="s">
        <v>1273</v>
      </c>
      <c r="D951" s="336"/>
      <c r="E951" s="271">
        <v>-1.26</v>
      </c>
      <c r="F951" s="272"/>
      <c r="G951" s="273"/>
      <c r="H951" s="274"/>
      <c r="I951" s="268"/>
      <c r="J951" s="275"/>
      <c r="K951" s="268"/>
      <c r="M951" s="269" t="s">
        <v>1273</v>
      </c>
      <c r="O951" s="258"/>
    </row>
    <row r="952" spans="1:80">
      <c r="A952" s="267"/>
      <c r="B952" s="270"/>
      <c r="C952" s="335" t="s">
        <v>1274</v>
      </c>
      <c r="D952" s="336"/>
      <c r="E952" s="271">
        <v>-7.2</v>
      </c>
      <c r="F952" s="272"/>
      <c r="G952" s="273"/>
      <c r="H952" s="274"/>
      <c r="I952" s="268"/>
      <c r="J952" s="275"/>
      <c r="K952" s="268"/>
      <c r="M952" s="269" t="s">
        <v>1274</v>
      </c>
      <c r="O952" s="258"/>
    </row>
    <row r="953" spans="1:80">
      <c r="A953" s="267"/>
      <c r="B953" s="270"/>
      <c r="C953" s="335" t="s">
        <v>1275</v>
      </c>
      <c r="D953" s="336"/>
      <c r="E953" s="271">
        <v>62.15</v>
      </c>
      <c r="F953" s="272"/>
      <c r="G953" s="273"/>
      <c r="H953" s="274"/>
      <c r="I953" s="268"/>
      <c r="J953" s="275"/>
      <c r="K953" s="268"/>
      <c r="M953" s="269" t="s">
        <v>1275</v>
      </c>
      <c r="O953" s="258"/>
    </row>
    <row r="954" spans="1:80">
      <c r="A954" s="267"/>
      <c r="B954" s="270"/>
      <c r="C954" s="335" t="s">
        <v>1273</v>
      </c>
      <c r="D954" s="336"/>
      <c r="E954" s="271">
        <v>-1.26</v>
      </c>
      <c r="F954" s="272"/>
      <c r="G954" s="273"/>
      <c r="H954" s="274"/>
      <c r="I954" s="268"/>
      <c r="J954" s="275"/>
      <c r="K954" s="268"/>
      <c r="M954" s="269" t="s">
        <v>1273</v>
      </c>
      <c r="O954" s="258"/>
    </row>
    <row r="955" spans="1:80">
      <c r="A955" s="267"/>
      <c r="B955" s="270"/>
      <c r="C955" s="335" t="s">
        <v>277</v>
      </c>
      <c r="D955" s="336"/>
      <c r="E955" s="271">
        <v>-2.0499999999999998</v>
      </c>
      <c r="F955" s="272"/>
      <c r="G955" s="273"/>
      <c r="H955" s="274"/>
      <c r="I955" s="268"/>
      <c r="J955" s="275"/>
      <c r="K955" s="268"/>
      <c r="M955" s="269" t="s">
        <v>277</v>
      </c>
      <c r="O955" s="258"/>
    </row>
    <row r="956" spans="1:80">
      <c r="A956" s="267"/>
      <c r="B956" s="270"/>
      <c r="C956" s="335" t="s">
        <v>1276</v>
      </c>
      <c r="D956" s="336"/>
      <c r="E956" s="271">
        <v>-5.25</v>
      </c>
      <c r="F956" s="272"/>
      <c r="G956" s="273"/>
      <c r="H956" s="274"/>
      <c r="I956" s="268"/>
      <c r="J956" s="275"/>
      <c r="K956" s="268"/>
      <c r="M956" s="269" t="s">
        <v>1276</v>
      </c>
      <c r="O956" s="258"/>
    </row>
    <row r="957" spans="1:80">
      <c r="A957" s="259">
        <v>275</v>
      </c>
      <c r="B957" s="260" t="s">
        <v>1277</v>
      </c>
      <c r="C957" s="261" t="s">
        <v>1278</v>
      </c>
      <c r="D957" s="262" t="s">
        <v>201</v>
      </c>
      <c r="E957" s="263">
        <v>25</v>
      </c>
      <c r="F957" s="263"/>
      <c r="G957" s="264">
        <f>E957*F957</f>
        <v>0</v>
      </c>
      <c r="H957" s="265">
        <v>0</v>
      </c>
      <c r="I957" s="266">
        <f>E957*H957</f>
        <v>0</v>
      </c>
      <c r="J957" s="265">
        <v>0</v>
      </c>
      <c r="K957" s="266">
        <f>E957*J957</f>
        <v>0</v>
      </c>
      <c r="O957" s="258">
        <v>2</v>
      </c>
      <c r="AA957" s="233">
        <v>1</v>
      </c>
      <c r="AB957" s="233">
        <v>7</v>
      </c>
      <c r="AC957" s="233">
        <v>7</v>
      </c>
      <c r="AZ957" s="233">
        <v>2</v>
      </c>
      <c r="BA957" s="233">
        <f>IF(AZ957=1,G957,0)</f>
        <v>0</v>
      </c>
      <c r="BB957" s="233">
        <f>IF(AZ957=2,G957,0)</f>
        <v>0</v>
      </c>
      <c r="BC957" s="233">
        <f>IF(AZ957=3,G957,0)</f>
        <v>0</v>
      </c>
      <c r="BD957" s="233">
        <f>IF(AZ957=4,G957,0)</f>
        <v>0</v>
      </c>
      <c r="BE957" s="233">
        <f>IF(AZ957=5,G957,0)</f>
        <v>0</v>
      </c>
      <c r="CA957" s="258">
        <v>1</v>
      </c>
      <c r="CB957" s="258">
        <v>7</v>
      </c>
    </row>
    <row r="958" spans="1:80">
      <c r="A958" s="267"/>
      <c r="B958" s="270"/>
      <c r="C958" s="335" t="s">
        <v>1279</v>
      </c>
      <c r="D958" s="336"/>
      <c r="E958" s="271">
        <v>16.8</v>
      </c>
      <c r="F958" s="272"/>
      <c r="G958" s="273"/>
      <c r="H958" s="274"/>
      <c r="I958" s="268"/>
      <c r="J958" s="275"/>
      <c r="K958" s="268"/>
      <c r="M958" s="269" t="s">
        <v>1279</v>
      </c>
      <c r="O958" s="258"/>
    </row>
    <row r="959" spans="1:80">
      <c r="A959" s="267"/>
      <c r="B959" s="270"/>
      <c r="C959" s="335" t="s">
        <v>1280</v>
      </c>
      <c r="D959" s="336"/>
      <c r="E959" s="271">
        <v>8.1999999999999993</v>
      </c>
      <c r="F959" s="272"/>
      <c r="G959" s="273"/>
      <c r="H959" s="274"/>
      <c r="I959" s="268"/>
      <c r="J959" s="275"/>
      <c r="K959" s="268"/>
      <c r="M959" s="269" t="s">
        <v>1280</v>
      </c>
      <c r="O959" s="258"/>
    </row>
    <row r="960" spans="1:80">
      <c r="A960" s="259">
        <v>276</v>
      </c>
      <c r="B960" s="260" t="s">
        <v>1281</v>
      </c>
      <c r="C960" s="261" t="s">
        <v>1282</v>
      </c>
      <c r="D960" s="262" t="s">
        <v>172</v>
      </c>
      <c r="E960" s="263">
        <v>40.5</v>
      </c>
      <c r="F960" s="263"/>
      <c r="G960" s="264">
        <f>E960*F960</f>
        <v>0</v>
      </c>
      <c r="H960" s="265">
        <v>0</v>
      </c>
      <c r="I960" s="266">
        <f>E960*H960</f>
        <v>0</v>
      </c>
      <c r="J960" s="265">
        <v>0</v>
      </c>
      <c r="K960" s="266">
        <f>E960*J960</f>
        <v>0</v>
      </c>
      <c r="O960" s="258">
        <v>2</v>
      </c>
      <c r="AA960" s="233">
        <v>1</v>
      </c>
      <c r="AB960" s="233">
        <v>7</v>
      </c>
      <c r="AC960" s="233">
        <v>7</v>
      </c>
      <c r="AZ960" s="233">
        <v>2</v>
      </c>
      <c r="BA960" s="233">
        <f>IF(AZ960=1,G960,0)</f>
        <v>0</v>
      </c>
      <c r="BB960" s="233">
        <f>IF(AZ960=2,G960,0)</f>
        <v>0</v>
      </c>
      <c r="BC960" s="233">
        <f>IF(AZ960=3,G960,0)</f>
        <v>0</v>
      </c>
      <c r="BD960" s="233">
        <f>IF(AZ960=4,G960,0)</f>
        <v>0</v>
      </c>
      <c r="BE960" s="233">
        <f>IF(AZ960=5,G960,0)</f>
        <v>0</v>
      </c>
      <c r="CA960" s="258">
        <v>1</v>
      </c>
      <c r="CB960" s="258">
        <v>7</v>
      </c>
    </row>
    <row r="961" spans="1:80">
      <c r="A961" s="267"/>
      <c r="B961" s="270"/>
      <c r="C961" s="335" t="s">
        <v>224</v>
      </c>
      <c r="D961" s="336"/>
      <c r="E961" s="271">
        <v>0</v>
      </c>
      <c r="F961" s="272"/>
      <c r="G961" s="273"/>
      <c r="H961" s="274"/>
      <c r="I961" s="268"/>
      <c r="J961" s="275"/>
      <c r="K961" s="268"/>
      <c r="M961" s="269" t="s">
        <v>224</v>
      </c>
      <c r="O961" s="258"/>
    </row>
    <row r="962" spans="1:80">
      <c r="A962" s="267"/>
      <c r="B962" s="270"/>
      <c r="C962" s="335" t="s">
        <v>1283</v>
      </c>
      <c r="D962" s="336"/>
      <c r="E962" s="271">
        <v>14.7</v>
      </c>
      <c r="F962" s="272"/>
      <c r="G962" s="273"/>
      <c r="H962" s="274"/>
      <c r="I962" s="268"/>
      <c r="J962" s="275"/>
      <c r="K962" s="268"/>
      <c r="M962" s="269" t="s">
        <v>1283</v>
      </c>
      <c r="O962" s="258"/>
    </row>
    <row r="963" spans="1:80">
      <c r="A963" s="267"/>
      <c r="B963" s="270"/>
      <c r="C963" s="335" t="s">
        <v>1284</v>
      </c>
      <c r="D963" s="336"/>
      <c r="E963" s="271">
        <v>14.85</v>
      </c>
      <c r="F963" s="272"/>
      <c r="G963" s="273"/>
      <c r="H963" s="274"/>
      <c r="I963" s="268"/>
      <c r="J963" s="275"/>
      <c r="K963" s="268"/>
      <c r="M963" s="269" t="s">
        <v>1284</v>
      </c>
      <c r="O963" s="258"/>
    </row>
    <row r="964" spans="1:80">
      <c r="A964" s="267"/>
      <c r="B964" s="270"/>
      <c r="C964" s="335" t="s">
        <v>1285</v>
      </c>
      <c r="D964" s="336"/>
      <c r="E964" s="271">
        <v>1.1100000000000001</v>
      </c>
      <c r="F964" s="272"/>
      <c r="G964" s="273"/>
      <c r="H964" s="274"/>
      <c r="I964" s="268"/>
      <c r="J964" s="275"/>
      <c r="K964" s="268"/>
      <c r="M964" s="269" t="s">
        <v>1285</v>
      </c>
      <c r="O964" s="258"/>
    </row>
    <row r="965" spans="1:80">
      <c r="A965" s="267"/>
      <c r="B965" s="270"/>
      <c r="C965" s="335" t="s">
        <v>1286</v>
      </c>
      <c r="D965" s="336"/>
      <c r="E965" s="271">
        <v>2.64</v>
      </c>
      <c r="F965" s="272"/>
      <c r="G965" s="273"/>
      <c r="H965" s="274"/>
      <c r="I965" s="268"/>
      <c r="J965" s="275"/>
      <c r="K965" s="268"/>
      <c r="M965" s="269" t="s">
        <v>1286</v>
      </c>
      <c r="O965" s="258"/>
    </row>
    <row r="966" spans="1:80">
      <c r="A966" s="267"/>
      <c r="B966" s="270"/>
      <c r="C966" s="335" t="s">
        <v>221</v>
      </c>
      <c r="D966" s="336"/>
      <c r="E966" s="271">
        <v>0</v>
      </c>
      <c r="F966" s="272"/>
      <c r="G966" s="273"/>
      <c r="H966" s="274"/>
      <c r="I966" s="268"/>
      <c r="J966" s="275"/>
      <c r="K966" s="268"/>
      <c r="M966" s="269" t="s">
        <v>221</v>
      </c>
      <c r="O966" s="258"/>
    </row>
    <row r="967" spans="1:80">
      <c r="A967" s="267"/>
      <c r="B967" s="270"/>
      <c r="C967" s="335" t="s">
        <v>1287</v>
      </c>
      <c r="D967" s="336"/>
      <c r="E967" s="271">
        <v>7.2</v>
      </c>
      <c r="F967" s="272"/>
      <c r="G967" s="273"/>
      <c r="H967" s="274"/>
      <c r="I967" s="268"/>
      <c r="J967" s="275"/>
      <c r="K967" s="268"/>
      <c r="M967" s="269" t="s">
        <v>1287</v>
      </c>
      <c r="O967" s="258"/>
    </row>
    <row r="968" spans="1:80">
      <c r="A968" s="259">
        <v>277</v>
      </c>
      <c r="B968" s="260" t="s">
        <v>1288</v>
      </c>
      <c r="C968" s="261" t="s">
        <v>1289</v>
      </c>
      <c r="D968" s="262" t="s">
        <v>201</v>
      </c>
      <c r="E968" s="263">
        <v>29.85</v>
      </c>
      <c r="F968" s="263"/>
      <c r="G968" s="264">
        <f>E968*F968</f>
        <v>0</v>
      </c>
      <c r="H968" s="265">
        <v>7.6000000000000004E-4</v>
      </c>
      <c r="I968" s="266">
        <f>E968*H968</f>
        <v>2.2686000000000001E-2</v>
      </c>
      <c r="J968" s="265">
        <v>0</v>
      </c>
      <c r="K968" s="266">
        <f>E968*J968</f>
        <v>0</v>
      </c>
      <c r="O968" s="258">
        <v>2</v>
      </c>
      <c r="AA968" s="233">
        <v>1</v>
      </c>
      <c r="AB968" s="233">
        <v>7</v>
      </c>
      <c r="AC968" s="233">
        <v>7</v>
      </c>
      <c r="AZ968" s="233">
        <v>2</v>
      </c>
      <c r="BA968" s="233">
        <f>IF(AZ968=1,G968,0)</f>
        <v>0</v>
      </c>
      <c r="BB968" s="233">
        <f>IF(AZ968=2,G968,0)</f>
        <v>0</v>
      </c>
      <c r="BC968" s="233">
        <f>IF(AZ968=3,G968,0)</f>
        <v>0</v>
      </c>
      <c r="BD968" s="233">
        <f>IF(AZ968=4,G968,0)</f>
        <v>0</v>
      </c>
      <c r="BE968" s="233">
        <f>IF(AZ968=5,G968,0)</f>
        <v>0</v>
      </c>
      <c r="CA968" s="258">
        <v>1</v>
      </c>
      <c r="CB968" s="258">
        <v>7</v>
      </c>
    </row>
    <row r="969" spans="1:80">
      <c r="A969" s="267"/>
      <c r="B969" s="270"/>
      <c r="C969" s="335" t="s">
        <v>1290</v>
      </c>
      <c r="D969" s="336"/>
      <c r="E969" s="271">
        <v>33.35</v>
      </c>
      <c r="F969" s="272"/>
      <c r="G969" s="273"/>
      <c r="H969" s="274"/>
      <c r="I969" s="268"/>
      <c r="J969" s="275"/>
      <c r="K969" s="268"/>
      <c r="M969" s="269" t="s">
        <v>1290</v>
      </c>
      <c r="O969" s="258"/>
    </row>
    <row r="970" spans="1:80">
      <c r="A970" s="267"/>
      <c r="B970" s="270"/>
      <c r="C970" s="335" t="s">
        <v>1291</v>
      </c>
      <c r="D970" s="336"/>
      <c r="E970" s="271">
        <v>-3.5</v>
      </c>
      <c r="F970" s="272"/>
      <c r="G970" s="273"/>
      <c r="H970" s="274"/>
      <c r="I970" s="268"/>
      <c r="J970" s="275"/>
      <c r="K970" s="268"/>
      <c r="M970" s="269" t="s">
        <v>1291</v>
      </c>
      <c r="O970" s="258"/>
    </row>
    <row r="971" spans="1:80">
      <c r="A971" s="259">
        <v>278</v>
      </c>
      <c r="B971" s="260" t="s">
        <v>1292</v>
      </c>
      <c r="C971" s="261" t="s">
        <v>1293</v>
      </c>
      <c r="D971" s="262" t="s">
        <v>465</v>
      </c>
      <c r="E971" s="263">
        <v>438.09500000000003</v>
      </c>
      <c r="F971" s="263"/>
      <c r="G971" s="264">
        <f>E971*F971</f>
        <v>0</v>
      </c>
      <c r="H971" s="265">
        <v>1E-3</v>
      </c>
      <c r="I971" s="266">
        <f>E971*H971</f>
        <v>0.43809500000000001</v>
      </c>
      <c r="J971" s="265"/>
      <c r="K971" s="266">
        <f>E971*J971</f>
        <v>0</v>
      </c>
      <c r="O971" s="258">
        <v>2</v>
      </c>
      <c r="AA971" s="233">
        <v>3</v>
      </c>
      <c r="AB971" s="233">
        <v>0</v>
      </c>
      <c r="AC971" s="233" t="s">
        <v>1292</v>
      </c>
      <c r="AZ971" s="233">
        <v>2</v>
      </c>
      <c r="BA971" s="233">
        <f>IF(AZ971=1,G971,0)</f>
        <v>0</v>
      </c>
      <c r="BB971" s="233">
        <f>IF(AZ971=2,G971,0)</f>
        <v>0</v>
      </c>
      <c r="BC971" s="233">
        <f>IF(AZ971=3,G971,0)</f>
        <v>0</v>
      </c>
      <c r="BD971" s="233">
        <f>IF(AZ971=4,G971,0)</f>
        <v>0</v>
      </c>
      <c r="BE971" s="233">
        <f>IF(AZ971=5,G971,0)</f>
        <v>0</v>
      </c>
      <c r="CA971" s="258">
        <v>3</v>
      </c>
      <c r="CB971" s="258">
        <v>0</v>
      </c>
    </row>
    <row r="972" spans="1:80">
      <c r="A972" s="267"/>
      <c r="B972" s="270"/>
      <c r="C972" s="335" t="s">
        <v>1294</v>
      </c>
      <c r="D972" s="336"/>
      <c r="E972" s="271">
        <v>438.09500000000003</v>
      </c>
      <c r="F972" s="272"/>
      <c r="G972" s="273"/>
      <c r="H972" s="274"/>
      <c r="I972" s="268"/>
      <c r="J972" s="275"/>
      <c r="K972" s="268"/>
      <c r="M972" s="269" t="s">
        <v>1294</v>
      </c>
      <c r="O972" s="258"/>
    </row>
    <row r="973" spans="1:80">
      <c r="A973" s="259">
        <v>279</v>
      </c>
      <c r="B973" s="260" t="s">
        <v>1292</v>
      </c>
      <c r="C973" s="261" t="s">
        <v>1293</v>
      </c>
      <c r="D973" s="262" t="s">
        <v>465</v>
      </c>
      <c r="E973" s="263">
        <v>42</v>
      </c>
      <c r="F973" s="263"/>
      <c r="G973" s="264">
        <f>E973*F973</f>
        <v>0</v>
      </c>
      <c r="H973" s="265">
        <v>1E-3</v>
      </c>
      <c r="I973" s="266">
        <f>E973*H973</f>
        <v>4.2000000000000003E-2</v>
      </c>
      <c r="J973" s="265"/>
      <c r="K973" s="266">
        <f>E973*J973</f>
        <v>0</v>
      </c>
      <c r="O973" s="258">
        <v>2</v>
      </c>
      <c r="AA973" s="233">
        <v>3</v>
      </c>
      <c r="AB973" s="233">
        <v>7</v>
      </c>
      <c r="AC973" s="233" t="s">
        <v>1292</v>
      </c>
      <c r="AZ973" s="233">
        <v>2</v>
      </c>
      <c r="BA973" s="233">
        <f>IF(AZ973=1,G973,0)</f>
        <v>0</v>
      </c>
      <c r="BB973" s="233">
        <f>IF(AZ973=2,G973,0)</f>
        <v>0</v>
      </c>
      <c r="BC973" s="233">
        <f>IF(AZ973=3,G973,0)</f>
        <v>0</v>
      </c>
      <c r="BD973" s="233">
        <f>IF(AZ973=4,G973,0)</f>
        <v>0</v>
      </c>
      <c r="BE973" s="233">
        <f>IF(AZ973=5,G973,0)</f>
        <v>0</v>
      </c>
      <c r="CA973" s="258">
        <v>3</v>
      </c>
      <c r="CB973" s="258">
        <v>7</v>
      </c>
    </row>
    <row r="974" spans="1:80">
      <c r="A974" s="267"/>
      <c r="B974" s="270"/>
      <c r="C974" s="335" t="s">
        <v>1295</v>
      </c>
      <c r="D974" s="336"/>
      <c r="E974" s="271">
        <v>42</v>
      </c>
      <c r="F974" s="272"/>
      <c r="G974" s="273"/>
      <c r="H974" s="274"/>
      <c r="I974" s="268"/>
      <c r="J974" s="275"/>
      <c r="K974" s="268"/>
      <c r="M974" s="269" t="s">
        <v>1295</v>
      </c>
      <c r="O974" s="258"/>
    </row>
    <row r="975" spans="1:80">
      <c r="A975" s="259">
        <v>280</v>
      </c>
      <c r="B975" s="260" t="s">
        <v>1296</v>
      </c>
      <c r="C975" s="261" t="s">
        <v>1297</v>
      </c>
      <c r="D975" s="262" t="s">
        <v>465</v>
      </c>
      <c r="E975" s="263">
        <v>7.2</v>
      </c>
      <c r="F975" s="263"/>
      <c r="G975" s="264">
        <f>E975*F975</f>
        <v>0</v>
      </c>
      <c r="H975" s="265">
        <v>1E-3</v>
      </c>
      <c r="I975" s="266">
        <f>E975*H975</f>
        <v>7.2000000000000007E-3</v>
      </c>
      <c r="J975" s="265"/>
      <c r="K975" s="266">
        <f>E975*J975</f>
        <v>0</v>
      </c>
      <c r="O975" s="258">
        <v>2</v>
      </c>
      <c r="AA975" s="233">
        <v>3</v>
      </c>
      <c r="AB975" s="233">
        <v>7</v>
      </c>
      <c r="AC975" s="233" t="s">
        <v>1296</v>
      </c>
      <c r="AZ975" s="233">
        <v>2</v>
      </c>
      <c r="BA975" s="233">
        <f>IF(AZ975=1,G975,0)</f>
        <v>0</v>
      </c>
      <c r="BB975" s="233">
        <f>IF(AZ975=2,G975,0)</f>
        <v>0</v>
      </c>
      <c r="BC975" s="233">
        <f>IF(AZ975=3,G975,0)</f>
        <v>0</v>
      </c>
      <c r="BD975" s="233">
        <f>IF(AZ975=4,G975,0)</f>
        <v>0</v>
      </c>
      <c r="BE975" s="233">
        <f>IF(AZ975=5,G975,0)</f>
        <v>0</v>
      </c>
      <c r="CA975" s="258">
        <v>3</v>
      </c>
      <c r="CB975" s="258">
        <v>7</v>
      </c>
    </row>
    <row r="976" spans="1:80">
      <c r="A976" s="267"/>
      <c r="B976" s="270"/>
      <c r="C976" s="335" t="s">
        <v>1298</v>
      </c>
      <c r="D976" s="336"/>
      <c r="E976" s="271">
        <v>7.2</v>
      </c>
      <c r="F976" s="272"/>
      <c r="G976" s="273"/>
      <c r="H976" s="274"/>
      <c r="I976" s="268"/>
      <c r="J976" s="275"/>
      <c r="K976" s="268"/>
      <c r="M976" s="269" t="s">
        <v>1298</v>
      </c>
      <c r="O976" s="258"/>
    </row>
    <row r="977" spans="1:80">
      <c r="A977" s="259">
        <v>281</v>
      </c>
      <c r="B977" s="260" t="s">
        <v>1220</v>
      </c>
      <c r="C977" s="261" t="s">
        <v>1221</v>
      </c>
      <c r="D977" s="262" t="s">
        <v>465</v>
      </c>
      <c r="E977" s="263">
        <v>75.102000000000004</v>
      </c>
      <c r="F977" s="263"/>
      <c r="G977" s="264">
        <f>E977*F977</f>
        <v>0</v>
      </c>
      <c r="H977" s="265">
        <v>1E-3</v>
      </c>
      <c r="I977" s="266">
        <f>E977*H977</f>
        <v>7.5102000000000002E-2</v>
      </c>
      <c r="J977" s="265"/>
      <c r="K977" s="266">
        <f>E977*J977</f>
        <v>0</v>
      </c>
      <c r="O977" s="258">
        <v>2</v>
      </c>
      <c r="AA977" s="233">
        <v>3</v>
      </c>
      <c r="AB977" s="233">
        <v>0</v>
      </c>
      <c r="AC977" s="233" t="s">
        <v>1220</v>
      </c>
      <c r="AZ977" s="233">
        <v>2</v>
      </c>
      <c r="BA977" s="233">
        <f>IF(AZ977=1,G977,0)</f>
        <v>0</v>
      </c>
      <c r="BB977" s="233">
        <f>IF(AZ977=2,G977,0)</f>
        <v>0</v>
      </c>
      <c r="BC977" s="233">
        <f>IF(AZ977=3,G977,0)</f>
        <v>0</v>
      </c>
      <c r="BD977" s="233">
        <f>IF(AZ977=4,G977,0)</f>
        <v>0</v>
      </c>
      <c r="BE977" s="233">
        <f>IF(AZ977=5,G977,0)</f>
        <v>0</v>
      </c>
      <c r="CA977" s="258">
        <v>3</v>
      </c>
      <c r="CB977" s="258">
        <v>0</v>
      </c>
    </row>
    <row r="978" spans="1:80">
      <c r="A978" s="267"/>
      <c r="B978" s="270"/>
      <c r="C978" s="335" t="s">
        <v>1299</v>
      </c>
      <c r="D978" s="336"/>
      <c r="E978" s="271">
        <v>75.102000000000004</v>
      </c>
      <c r="F978" s="272"/>
      <c r="G978" s="273"/>
      <c r="H978" s="274"/>
      <c r="I978" s="268"/>
      <c r="J978" s="275"/>
      <c r="K978" s="268"/>
      <c r="M978" s="269" t="s">
        <v>1299</v>
      </c>
      <c r="O978" s="258"/>
    </row>
    <row r="979" spans="1:80">
      <c r="A979" s="259">
        <v>282</v>
      </c>
      <c r="B979" s="260" t="s">
        <v>1300</v>
      </c>
      <c r="C979" s="261" t="s">
        <v>1301</v>
      </c>
      <c r="D979" s="262" t="s">
        <v>172</v>
      </c>
      <c r="E979" s="263">
        <v>13.1752</v>
      </c>
      <c r="F979" s="263"/>
      <c r="G979" s="264">
        <f>E979*F979</f>
        <v>0</v>
      </c>
      <c r="H979" s="265">
        <v>1.0500000000000001E-2</v>
      </c>
      <c r="I979" s="266">
        <f>E979*H979</f>
        <v>0.13833960000000001</v>
      </c>
      <c r="J979" s="265"/>
      <c r="K979" s="266">
        <f>E979*J979</f>
        <v>0</v>
      </c>
      <c r="O979" s="258">
        <v>2</v>
      </c>
      <c r="AA979" s="233">
        <v>3</v>
      </c>
      <c r="AB979" s="233">
        <v>7</v>
      </c>
      <c r="AC979" s="233">
        <v>59781347</v>
      </c>
      <c r="AZ979" s="233">
        <v>2</v>
      </c>
      <c r="BA979" s="233">
        <f>IF(AZ979=1,G979,0)</f>
        <v>0</v>
      </c>
      <c r="BB979" s="233">
        <f>IF(AZ979=2,G979,0)</f>
        <v>0</v>
      </c>
      <c r="BC979" s="233">
        <f>IF(AZ979=3,G979,0)</f>
        <v>0</v>
      </c>
      <c r="BD979" s="233">
        <f>IF(AZ979=4,G979,0)</f>
        <v>0</v>
      </c>
      <c r="BE979" s="233">
        <f>IF(AZ979=5,G979,0)</f>
        <v>0</v>
      </c>
      <c r="CA979" s="258">
        <v>3</v>
      </c>
      <c r="CB979" s="258">
        <v>7</v>
      </c>
    </row>
    <row r="980" spans="1:80">
      <c r="A980" s="267"/>
      <c r="B980" s="270"/>
      <c r="C980" s="335" t="s">
        <v>1302</v>
      </c>
      <c r="D980" s="336"/>
      <c r="E980" s="271">
        <v>4.4775</v>
      </c>
      <c r="F980" s="272"/>
      <c r="G980" s="273"/>
      <c r="H980" s="274"/>
      <c r="I980" s="268"/>
      <c r="J980" s="275"/>
      <c r="K980" s="268"/>
      <c r="M980" s="269" t="s">
        <v>1302</v>
      </c>
      <c r="O980" s="258"/>
    </row>
    <row r="981" spans="1:80">
      <c r="A981" s="267"/>
      <c r="B981" s="270"/>
      <c r="C981" s="335" t="s">
        <v>1303</v>
      </c>
      <c r="D981" s="336"/>
      <c r="E981" s="271">
        <v>7.5</v>
      </c>
      <c r="F981" s="272"/>
      <c r="G981" s="273"/>
      <c r="H981" s="274"/>
      <c r="I981" s="268"/>
      <c r="J981" s="275"/>
      <c r="K981" s="268"/>
      <c r="M981" s="269" t="s">
        <v>1303</v>
      </c>
      <c r="O981" s="258"/>
    </row>
    <row r="982" spans="1:80">
      <c r="A982" s="267"/>
      <c r="B982" s="270"/>
      <c r="C982" s="335" t="s">
        <v>1304</v>
      </c>
      <c r="D982" s="336"/>
      <c r="E982" s="271">
        <v>1.1977</v>
      </c>
      <c r="F982" s="272"/>
      <c r="G982" s="273"/>
      <c r="H982" s="274"/>
      <c r="I982" s="268"/>
      <c r="J982" s="275"/>
      <c r="K982" s="268"/>
      <c r="M982" s="269" t="s">
        <v>1304</v>
      </c>
      <c r="O982" s="258"/>
    </row>
    <row r="983" spans="1:80">
      <c r="A983" s="259">
        <v>283</v>
      </c>
      <c r="B983" s="260" t="s">
        <v>1305</v>
      </c>
      <c r="C983" s="261" t="s">
        <v>1306</v>
      </c>
      <c r="D983" s="262" t="s">
        <v>172</v>
      </c>
      <c r="E983" s="263">
        <v>137.68700000000001</v>
      </c>
      <c r="F983" s="263"/>
      <c r="G983" s="264">
        <f>E983*F983</f>
        <v>0</v>
      </c>
      <c r="H983" s="265">
        <v>1.3599999999999999E-2</v>
      </c>
      <c r="I983" s="266">
        <f>E983*H983</f>
        <v>1.8725432</v>
      </c>
      <c r="J983" s="265"/>
      <c r="K983" s="266">
        <f>E983*J983</f>
        <v>0</v>
      </c>
      <c r="O983" s="258">
        <v>2</v>
      </c>
      <c r="AA983" s="233">
        <v>3</v>
      </c>
      <c r="AB983" s="233">
        <v>0</v>
      </c>
      <c r="AC983" s="233">
        <v>597813706</v>
      </c>
      <c r="AZ983" s="233">
        <v>2</v>
      </c>
      <c r="BA983" s="233">
        <f>IF(AZ983=1,G983,0)</f>
        <v>0</v>
      </c>
      <c r="BB983" s="233">
        <f>IF(AZ983=2,G983,0)</f>
        <v>0</v>
      </c>
      <c r="BC983" s="233">
        <f>IF(AZ983=3,G983,0)</f>
        <v>0</v>
      </c>
      <c r="BD983" s="233">
        <f>IF(AZ983=4,G983,0)</f>
        <v>0</v>
      </c>
      <c r="BE983" s="233">
        <f>IF(AZ983=5,G983,0)</f>
        <v>0</v>
      </c>
      <c r="CA983" s="258">
        <v>3</v>
      </c>
      <c r="CB983" s="258">
        <v>0</v>
      </c>
    </row>
    <row r="984" spans="1:80">
      <c r="A984" s="267"/>
      <c r="B984" s="270"/>
      <c r="C984" s="335" t="s">
        <v>1307</v>
      </c>
      <c r="D984" s="336"/>
      <c r="E984" s="271">
        <v>125.17</v>
      </c>
      <c r="F984" s="272"/>
      <c r="G984" s="273"/>
      <c r="H984" s="274"/>
      <c r="I984" s="268"/>
      <c r="J984" s="275"/>
      <c r="K984" s="268"/>
      <c r="M984" s="269" t="s">
        <v>1307</v>
      </c>
      <c r="O984" s="258"/>
    </row>
    <row r="985" spans="1:80">
      <c r="A985" s="267"/>
      <c r="B985" s="270"/>
      <c r="C985" s="335" t="s">
        <v>1308</v>
      </c>
      <c r="D985" s="336"/>
      <c r="E985" s="271">
        <v>12.516999999999999</v>
      </c>
      <c r="F985" s="272"/>
      <c r="G985" s="273"/>
      <c r="H985" s="274"/>
      <c r="I985" s="268"/>
      <c r="J985" s="275"/>
      <c r="K985" s="268"/>
      <c r="M985" s="269" t="s">
        <v>1308</v>
      </c>
      <c r="O985" s="258"/>
    </row>
    <row r="986" spans="1:80">
      <c r="A986" s="259">
        <v>284</v>
      </c>
      <c r="B986" s="260" t="s">
        <v>1309</v>
      </c>
      <c r="C986" s="261" t="s">
        <v>1310</v>
      </c>
      <c r="D986" s="262" t="s">
        <v>181</v>
      </c>
      <c r="E986" s="263">
        <v>2.5959658000000001</v>
      </c>
      <c r="F986" s="263"/>
      <c r="G986" s="264">
        <f>E986*F986</f>
        <v>0</v>
      </c>
      <c r="H986" s="265">
        <v>0</v>
      </c>
      <c r="I986" s="266">
        <f>E986*H986</f>
        <v>0</v>
      </c>
      <c r="J986" s="265"/>
      <c r="K986" s="266">
        <f>E986*J986</f>
        <v>0</v>
      </c>
      <c r="O986" s="258">
        <v>2</v>
      </c>
      <c r="AA986" s="233">
        <v>7</v>
      </c>
      <c r="AB986" s="233">
        <v>1001</v>
      </c>
      <c r="AC986" s="233">
        <v>5</v>
      </c>
      <c r="AZ986" s="233">
        <v>2</v>
      </c>
      <c r="BA986" s="233">
        <f>IF(AZ986=1,G986,0)</f>
        <v>0</v>
      </c>
      <c r="BB986" s="233">
        <f>IF(AZ986=2,G986,0)</f>
        <v>0</v>
      </c>
      <c r="BC986" s="233">
        <f>IF(AZ986=3,G986,0)</f>
        <v>0</v>
      </c>
      <c r="BD986" s="233">
        <f>IF(AZ986=4,G986,0)</f>
        <v>0</v>
      </c>
      <c r="BE986" s="233">
        <f>IF(AZ986=5,G986,0)</f>
        <v>0</v>
      </c>
      <c r="CA986" s="258">
        <v>7</v>
      </c>
      <c r="CB986" s="258">
        <v>1001</v>
      </c>
    </row>
    <row r="987" spans="1:80">
      <c r="A987" s="276"/>
      <c r="B987" s="277" t="s">
        <v>103</v>
      </c>
      <c r="C987" s="278" t="s">
        <v>1256</v>
      </c>
      <c r="D987" s="279"/>
      <c r="E987" s="280"/>
      <c r="F987" s="281"/>
      <c r="G987" s="282">
        <f>SUM(G934:G986)</f>
        <v>0</v>
      </c>
      <c r="H987" s="283"/>
      <c r="I987" s="284">
        <f>SUM(I934:I986)</f>
        <v>2.5959658000000001</v>
      </c>
      <c r="J987" s="283"/>
      <c r="K987" s="284">
        <f>SUM(K934:K986)</f>
        <v>0</v>
      </c>
      <c r="O987" s="258">
        <v>4</v>
      </c>
      <c r="BA987" s="285">
        <f>SUM(BA934:BA986)</f>
        <v>0</v>
      </c>
      <c r="BB987" s="285">
        <f>SUM(BB934:BB986)</f>
        <v>0</v>
      </c>
      <c r="BC987" s="285">
        <f>SUM(BC934:BC986)</f>
        <v>0</v>
      </c>
      <c r="BD987" s="285">
        <f>SUM(BD934:BD986)</f>
        <v>0</v>
      </c>
      <c r="BE987" s="285">
        <f>SUM(BE934:BE986)</f>
        <v>0</v>
      </c>
    </row>
    <row r="988" spans="1:80">
      <c r="A988" s="248" t="s">
        <v>100</v>
      </c>
      <c r="B988" s="249" t="s">
        <v>1311</v>
      </c>
      <c r="C988" s="250" t="s">
        <v>1312</v>
      </c>
      <c r="D988" s="251"/>
      <c r="E988" s="252"/>
      <c r="F988" s="252"/>
      <c r="G988" s="253"/>
      <c r="H988" s="254"/>
      <c r="I988" s="255"/>
      <c r="J988" s="256"/>
      <c r="K988" s="257"/>
      <c r="O988" s="258">
        <v>1</v>
      </c>
    </row>
    <row r="989" spans="1:80">
      <c r="A989" s="259">
        <v>285</v>
      </c>
      <c r="B989" s="260" t="s">
        <v>1314</v>
      </c>
      <c r="C989" s="261" t="s">
        <v>1315</v>
      </c>
      <c r="D989" s="262" t="s">
        <v>172</v>
      </c>
      <c r="E989" s="263">
        <v>39.200000000000003</v>
      </c>
      <c r="F989" s="263"/>
      <c r="G989" s="264">
        <f>E989*F989</f>
        <v>0</v>
      </c>
      <c r="H989" s="265">
        <v>3.1E-4</v>
      </c>
      <c r="I989" s="266">
        <f>E989*H989</f>
        <v>1.2152000000000001E-2</v>
      </c>
      <c r="J989" s="265">
        <v>0</v>
      </c>
      <c r="K989" s="266">
        <f>E989*J989</f>
        <v>0</v>
      </c>
      <c r="O989" s="258">
        <v>2</v>
      </c>
      <c r="AA989" s="233">
        <v>1</v>
      </c>
      <c r="AB989" s="233">
        <v>7</v>
      </c>
      <c r="AC989" s="233">
        <v>7</v>
      </c>
      <c r="AZ989" s="233">
        <v>2</v>
      </c>
      <c r="BA989" s="233">
        <f>IF(AZ989=1,G989,0)</f>
        <v>0</v>
      </c>
      <c r="BB989" s="233">
        <f>IF(AZ989=2,G989,0)</f>
        <v>0</v>
      </c>
      <c r="BC989" s="233">
        <f>IF(AZ989=3,G989,0)</f>
        <v>0</v>
      </c>
      <c r="BD989" s="233">
        <f>IF(AZ989=4,G989,0)</f>
        <v>0</v>
      </c>
      <c r="BE989" s="233">
        <f>IF(AZ989=5,G989,0)</f>
        <v>0</v>
      </c>
      <c r="CA989" s="258">
        <v>1</v>
      </c>
      <c r="CB989" s="258">
        <v>7</v>
      </c>
    </row>
    <row r="990" spans="1:80">
      <c r="A990" s="267"/>
      <c r="B990" s="270"/>
      <c r="C990" s="335" t="s">
        <v>1316</v>
      </c>
      <c r="D990" s="336"/>
      <c r="E990" s="271">
        <v>0</v>
      </c>
      <c r="F990" s="272"/>
      <c r="G990" s="273"/>
      <c r="H990" s="274"/>
      <c r="I990" s="268"/>
      <c r="J990" s="275"/>
      <c r="K990" s="268"/>
      <c r="M990" s="269" t="s">
        <v>1316</v>
      </c>
      <c r="O990" s="258"/>
    </row>
    <row r="991" spans="1:80">
      <c r="A991" s="267"/>
      <c r="B991" s="270"/>
      <c r="C991" s="335" t="s">
        <v>1317</v>
      </c>
      <c r="D991" s="336"/>
      <c r="E991" s="271">
        <v>5.6</v>
      </c>
      <c r="F991" s="272"/>
      <c r="G991" s="273"/>
      <c r="H991" s="274"/>
      <c r="I991" s="268"/>
      <c r="J991" s="275"/>
      <c r="K991" s="268"/>
      <c r="M991" s="269" t="s">
        <v>1317</v>
      </c>
      <c r="O991" s="258"/>
    </row>
    <row r="992" spans="1:80">
      <c r="A992" s="267"/>
      <c r="B992" s="270"/>
      <c r="C992" s="335" t="s">
        <v>1318</v>
      </c>
      <c r="D992" s="336"/>
      <c r="E992" s="271">
        <v>19.2</v>
      </c>
      <c r="F992" s="272"/>
      <c r="G992" s="273"/>
      <c r="H992" s="274"/>
      <c r="I992" s="268"/>
      <c r="J992" s="275"/>
      <c r="K992" s="268"/>
      <c r="M992" s="269" t="s">
        <v>1318</v>
      </c>
      <c r="O992" s="258"/>
    </row>
    <row r="993" spans="1:80">
      <c r="A993" s="267"/>
      <c r="B993" s="270"/>
      <c r="C993" s="335" t="s">
        <v>1319</v>
      </c>
      <c r="D993" s="336"/>
      <c r="E993" s="271">
        <v>14.4</v>
      </c>
      <c r="F993" s="272"/>
      <c r="G993" s="273"/>
      <c r="H993" s="274"/>
      <c r="I993" s="268"/>
      <c r="J993" s="275"/>
      <c r="K993" s="268"/>
      <c r="M993" s="269" t="s">
        <v>1319</v>
      </c>
      <c r="O993" s="258"/>
    </row>
    <row r="994" spans="1:80">
      <c r="A994" s="276"/>
      <c r="B994" s="277" t="s">
        <v>103</v>
      </c>
      <c r="C994" s="278" t="s">
        <v>1313</v>
      </c>
      <c r="D994" s="279"/>
      <c r="E994" s="280"/>
      <c r="F994" s="281"/>
      <c r="G994" s="282">
        <f>SUM(G988:G993)</f>
        <v>0</v>
      </c>
      <c r="H994" s="283"/>
      <c r="I994" s="284">
        <f>SUM(I988:I993)</f>
        <v>1.2152000000000001E-2</v>
      </c>
      <c r="J994" s="283"/>
      <c r="K994" s="284">
        <f>SUM(K988:K993)</f>
        <v>0</v>
      </c>
      <c r="O994" s="258">
        <v>4</v>
      </c>
      <c r="BA994" s="285">
        <f>SUM(BA988:BA993)</f>
        <v>0</v>
      </c>
      <c r="BB994" s="285">
        <f>SUM(BB988:BB993)</f>
        <v>0</v>
      </c>
      <c r="BC994" s="285">
        <f>SUM(BC988:BC993)</f>
        <v>0</v>
      </c>
      <c r="BD994" s="285">
        <f>SUM(BD988:BD993)</f>
        <v>0</v>
      </c>
      <c r="BE994" s="285">
        <f>SUM(BE988:BE993)</f>
        <v>0</v>
      </c>
    </row>
    <row r="995" spans="1:80">
      <c r="A995" s="248" t="s">
        <v>100</v>
      </c>
      <c r="B995" s="249" t="s">
        <v>1320</v>
      </c>
      <c r="C995" s="250" t="s">
        <v>1321</v>
      </c>
      <c r="D995" s="251"/>
      <c r="E995" s="252"/>
      <c r="F995" s="252"/>
      <c r="G995" s="253"/>
      <c r="H995" s="254"/>
      <c r="I995" s="255"/>
      <c r="J995" s="256"/>
      <c r="K995" s="257"/>
      <c r="O995" s="258">
        <v>1</v>
      </c>
    </row>
    <row r="996" spans="1:80">
      <c r="A996" s="259">
        <v>286</v>
      </c>
      <c r="B996" s="260" t="s">
        <v>1323</v>
      </c>
      <c r="C996" s="261" t="s">
        <v>1324</v>
      </c>
      <c r="D996" s="262" t="s">
        <v>172</v>
      </c>
      <c r="E996" s="263">
        <v>188.24</v>
      </c>
      <c r="F996" s="263"/>
      <c r="G996" s="264">
        <f>E996*F996</f>
        <v>0</v>
      </c>
      <c r="H996" s="265">
        <v>1.4999999999999999E-4</v>
      </c>
      <c r="I996" s="266">
        <f>E996*H996</f>
        <v>2.8235999999999997E-2</v>
      </c>
      <c r="J996" s="265">
        <v>0</v>
      </c>
      <c r="K996" s="266">
        <f>E996*J996</f>
        <v>0</v>
      </c>
      <c r="O996" s="258">
        <v>2</v>
      </c>
      <c r="AA996" s="233">
        <v>1</v>
      </c>
      <c r="AB996" s="233">
        <v>7</v>
      </c>
      <c r="AC996" s="233">
        <v>7</v>
      </c>
      <c r="AZ996" s="233">
        <v>2</v>
      </c>
      <c r="BA996" s="233">
        <f>IF(AZ996=1,G996,0)</f>
        <v>0</v>
      </c>
      <c r="BB996" s="233">
        <f>IF(AZ996=2,G996,0)</f>
        <v>0</v>
      </c>
      <c r="BC996" s="233">
        <f>IF(AZ996=3,G996,0)</f>
        <v>0</v>
      </c>
      <c r="BD996" s="233">
        <f>IF(AZ996=4,G996,0)</f>
        <v>0</v>
      </c>
      <c r="BE996" s="233">
        <f>IF(AZ996=5,G996,0)</f>
        <v>0</v>
      </c>
      <c r="CA996" s="258">
        <v>1</v>
      </c>
      <c r="CB996" s="258">
        <v>7</v>
      </c>
    </row>
    <row r="997" spans="1:80">
      <c r="A997" s="267"/>
      <c r="B997" s="270"/>
      <c r="C997" s="335" t="s">
        <v>1325</v>
      </c>
      <c r="D997" s="336"/>
      <c r="E997" s="271">
        <v>188.24</v>
      </c>
      <c r="F997" s="272"/>
      <c r="G997" s="273"/>
      <c r="H997" s="274"/>
      <c r="I997" s="268"/>
      <c r="J997" s="275"/>
      <c r="K997" s="268"/>
      <c r="M997" s="269" t="s">
        <v>1325</v>
      </c>
      <c r="O997" s="258"/>
    </row>
    <row r="998" spans="1:80">
      <c r="A998" s="259">
        <v>287</v>
      </c>
      <c r="B998" s="260" t="s">
        <v>1326</v>
      </c>
      <c r="C998" s="261" t="s">
        <v>1327</v>
      </c>
      <c r="D998" s="262" t="s">
        <v>172</v>
      </c>
      <c r="E998" s="263">
        <v>188.24</v>
      </c>
      <c r="F998" s="263"/>
      <c r="G998" s="264">
        <f>E998*F998</f>
        <v>0</v>
      </c>
      <c r="H998" s="265">
        <v>2.1000000000000001E-4</v>
      </c>
      <c r="I998" s="266">
        <f>E998*H998</f>
        <v>3.95304E-2</v>
      </c>
      <c r="J998" s="265">
        <v>0</v>
      </c>
      <c r="K998" s="266">
        <f>E998*J998</f>
        <v>0</v>
      </c>
      <c r="O998" s="258">
        <v>2</v>
      </c>
      <c r="AA998" s="233">
        <v>1</v>
      </c>
      <c r="AB998" s="233">
        <v>7</v>
      </c>
      <c r="AC998" s="233">
        <v>7</v>
      </c>
      <c r="AZ998" s="233">
        <v>2</v>
      </c>
      <c r="BA998" s="233">
        <f>IF(AZ998=1,G998,0)</f>
        <v>0</v>
      </c>
      <c r="BB998" s="233">
        <f>IF(AZ998=2,G998,0)</f>
        <v>0</v>
      </c>
      <c r="BC998" s="233">
        <f>IF(AZ998=3,G998,0)</f>
        <v>0</v>
      </c>
      <c r="BD998" s="233">
        <f>IF(AZ998=4,G998,0)</f>
        <v>0</v>
      </c>
      <c r="BE998" s="233">
        <f>IF(AZ998=5,G998,0)</f>
        <v>0</v>
      </c>
      <c r="CA998" s="258">
        <v>1</v>
      </c>
      <c r="CB998" s="258">
        <v>7</v>
      </c>
    </row>
    <row r="999" spans="1:80">
      <c r="A999" s="267"/>
      <c r="B999" s="270"/>
      <c r="C999" s="335" t="s">
        <v>1328</v>
      </c>
      <c r="D999" s="336"/>
      <c r="E999" s="271">
        <v>188.24</v>
      </c>
      <c r="F999" s="272"/>
      <c r="G999" s="273"/>
      <c r="H999" s="274"/>
      <c r="I999" s="268"/>
      <c r="J999" s="275"/>
      <c r="K999" s="268"/>
      <c r="M999" s="269" t="s">
        <v>1328</v>
      </c>
      <c r="O999" s="258"/>
    </row>
    <row r="1000" spans="1:80">
      <c r="A1000" s="259">
        <v>288</v>
      </c>
      <c r="B1000" s="260" t="s">
        <v>1329</v>
      </c>
      <c r="C1000" s="261" t="s">
        <v>1330</v>
      </c>
      <c r="D1000" s="262" t="s">
        <v>172</v>
      </c>
      <c r="E1000" s="263">
        <v>592.47500000000002</v>
      </c>
      <c r="F1000" s="263"/>
      <c r="G1000" s="264">
        <f>E1000*F1000</f>
        <v>0</v>
      </c>
      <c r="H1000" s="265">
        <v>6.9999999999999994E-5</v>
      </c>
      <c r="I1000" s="266">
        <f>E1000*H1000</f>
        <v>4.1473249999999996E-2</v>
      </c>
      <c r="J1000" s="265">
        <v>0</v>
      </c>
      <c r="K1000" s="266">
        <f>E1000*J1000</f>
        <v>0</v>
      </c>
      <c r="O1000" s="258">
        <v>2</v>
      </c>
      <c r="AA1000" s="233">
        <v>1</v>
      </c>
      <c r="AB1000" s="233">
        <v>7</v>
      </c>
      <c r="AC1000" s="233">
        <v>7</v>
      </c>
      <c r="AZ1000" s="233">
        <v>2</v>
      </c>
      <c r="BA1000" s="233">
        <f>IF(AZ1000=1,G1000,0)</f>
        <v>0</v>
      </c>
      <c r="BB1000" s="233">
        <f>IF(AZ1000=2,G1000,0)</f>
        <v>0</v>
      </c>
      <c r="BC1000" s="233">
        <f>IF(AZ1000=3,G1000,0)</f>
        <v>0</v>
      </c>
      <c r="BD1000" s="233">
        <f>IF(AZ1000=4,G1000,0)</f>
        <v>0</v>
      </c>
      <c r="BE1000" s="233">
        <f>IF(AZ1000=5,G1000,0)</f>
        <v>0</v>
      </c>
      <c r="CA1000" s="258">
        <v>1</v>
      </c>
      <c r="CB1000" s="258">
        <v>7</v>
      </c>
    </row>
    <row r="1001" spans="1:80">
      <c r="A1001" s="267"/>
      <c r="B1001" s="270"/>
      <c r="C1001" s="335" t="s">
        <v>1331</v>
      </c>
      <c r="D1001" s="336"/>
      <c r="E1001" s="271">
        <v>128.69999999999999</v>
      </c>
      <c r="F1001" s="272"/>
      <c r="G1001" s="273"/>
      <c r="H1001" s="274"/>
      <c r="I1001" s="268"/>
      <c r="J1001" s="275"/>
      <c r="K1001" s="268"/>
      <c r="M1001" s="269" t="s">
        <v>1331</v>
      </c>
      <c r="O1001" s="258"/>
    </row>
    <row r="1002" spans="1:80">
      <c r="A1002" s="267"/>
      <c r="B1002" s="270"/>
      <c r="C1002" s="335" t="s">
        <v>424</v>
      </c>
      <c r="D1002" s="336"/>
      <c r="E1002" s="271">
        <v>79.92</v>
      </c>
      <c r="F1002" s="272"/>
      <c r="G1002" s="273"/>
      <c r="H1002" s="274"/>
      <c r="I1002" s="268"/>
      <c r="J1002" s="275"/>
      <c r="K1002" s="268"/>
      <c r="M1002" s="269" t="s">
        <v>424</v>
      </c>
      <c r="O1002" s="258"/>
    </row>
    <row r="1003" spans="1:80">
      <c r="A1003" s="267"/>
      <c r="B1003" s="270"/>
      <c r="C1003" s="335" t="s">
        <v>1332</v>
      </c>
      <c r="D1003" s="336"/>
      <c r="E1003" s="271">
        <v>45.9</v>
      </c>
      <c r="F1003" s="272"/>
      <c r="G1003" s="273"/>
      <c r="H1003" s="274"/>
      <c r="I1003" s="268"/>
      <c r="J1003" s="275"/>
      <c r="K1003" s="268"/>
      <c r="M1003" s="269" t="s">
        <v>1332</v>
      </c>
      <c r="O1003" s="258"/>
    </row>
    <row r="1004" spans="1:80">
      <c r="A1004" s="267"/>
      <c r="B1004" s="270"/>
      <c r="C1004" s="335" t="s">
        <v>1333</v>
      </c>
      <c r="D1004" s="336"/>
      <c r="E1004" s="271">
        <v>268.17500000000001</v>
      </c>
      <c r="F1004" s="272"/>
      <c r="G1004" s="273"/>
      <c r="H1004" s="274"/>
      <c r="I1004" s="268"/>
      <c r="J1004" s="275"/>
      <c r="K1004" s="268"/>
      <c r="M1004" s="269" t="s">
        <v>1333</v>
      </c>
      <c r="O1004" s="258"/>
    </row>
    <row r="1005" spans="1:80">
      <c r="A1005" s="267"/>
      <c r="B1005" s="270"/>
      <c r="C1005" s="335" t="s">
        <v>1334</v>
      </c>
      <c r="D1005" s="336"/>
      <c r="E1005" s="271">
        <v>0</v>
      </c>
      <c r="F1005" s="272"/>
      <c r="G1005" s="273"/>
      <c r="H1005" s="274"/>
      <c r="I1005" s="268"/>
      <c r="J1005" s="275"/>
      <c r="K1005" s="268"/>
      <c r="M1005" s="269" t="s">
        <v>1334</v>
      </c>
      <c r="O1005" s="258"/>
    </row>
    <row r="1006" spans="1:80">
      <c r="A1006" s="267"/>
      <c r="B1006" s="270"/>
      <c r="C1006" s="335" t="s">
        <v>1335</v>
      </c>
      <c r="D1006" s="336"/>
      <c r="E1006" s="271">
        <v>69.78</v>
      </c>
      <c r="F1006" s="272"/>
      <c r="G1006" s="273"/>
      <c r="H1006" s="274"/>
      <c r="I1006" s="268"/>
      <c r="J1006" s="275"/>
      <c r="K1006" s="268"/>
      <c r="M1006" s="269" t="s">
        <v>1335</v>
      </c>
      <c r="O1006" s="258"/>
    </row>
    <row r="1007" spans="1:80">
      <c r="A1007" s="259">
        <v>289</v>
      </c>
      <c r="B1007" s="260" t="s">
        <v>1336</v>
      </c>
      <c r="C1007" s="261" t="s">
        <v>1337</v>
      </c>
      <c r="D1007" s="262" t="s">
        <v>172</v>
      </c>
      <c r="E1007" s="263">
        <v>592.47500000000002</v>
      </c>
      <c r="F1007" s="263"/>
      <c r="G1007" s="264">
        <f>E1007*F1007</f>
        <v>0</v>
      </c>
      <c r="H1007" s="265">
        <v>1.3999999999999999E-4</v>
      </c>
      <c r="I1007" s="266">
        <f>E1007*H1007</f>
        <v>8.2946499999999992E-2</v>
      </c>
      <c r="J1007" s="265">
        <v>0</v>
      </c>
      <c r="K1007" s="266">
        <f>E1007*J1007</f>
        <v>0</v>
      </c>
      <c r="O1007" s="258">
        <v>2</v>
      </c>
      <c r="AA1007" s="233">
        <v>1</v>
      </c>
      <c r="AB1007" s="233">
        <v>7</v>
      </c>
      <c r="AC1007" s="233">
        <v>7</v>
      </c>
      <c r="AZ1007" s="233">
        <v>2</v>
      </c>
      <c r="BA1007" s="233">
        <f>IF(AZ1007=1,G1007,0)</f>
        <v>0</v>
      </c>
      <c r="BB1007" s="233">
        <f>IF(AZ1007=2,G1007,0)</f>
        <v>0</v>
      </c>
      <c r="BC1007" s="233">
        <f>IF(AZ1007=3,G1007,0)</f>
        <v>0</v>
      </c>
      <c r="BD1007" s="233">
        <f>IF(AZ1007=4,G1007,0)</f>
        <v>0</v>
      </c>
      <c r="BE1007" s="233">
        <f>IF(AZ1007=5,G1007,0)</f>
        <v>0</v>
      </c>
      <c r="CA1007" s="258">
        <v>1</v>
      </c>
      <c r="CB1007" s="258">
        <v>7</v>
      </c>
    </row>
    <row r="1008" spans="1:80">
      <c r="A1008" s="267"/>
      <c r="B1008" s="270"/>
      <c r="C1008" s="335" t="s">
        <v>1338</v>
      </c>
      <c r="D1008" s="336"/>
      <c r="E1008" s="271">
        <v>522.69500000000005</v>
      </c>
      <c r="F1008" s="272"/>
      <c r="G1008" s="273"/>
      <c r="H1008" s="274"/>
      <c r="I1008" s="268"/>
      <c r="J1008" s="275"/>
      <c r="K1008" s="268"/>
      <c r="M1008" s="269" t="s">
        <v>1338</v>
      </c>
      <c r="O1008" s="258"/>
    </row>
    <row r="1009" spans="1:80">
      <c r="A1009" s="267"/>
      <c r="B1009" s="270"/>
      <c r="C1009" s="335" t="s">
        <v>1335</v>
      </c>
      <c r="D1009" s="336"/>
      <c r="E1009" s="271">
        <v>69.78</v>
      </c>
      <c r="F1009" s="272"/>
      <c r="G1009" s="273"/>
      <c r="H1009" s="274"/>
      <c r="I1009" s="268"/>
      <c r="J1009" s="275"/>
      <c r="K1009" s="268"/>
      <c r="M1009" s="269" t="s">
        <v>1335</v>
      </c>
      <c r="O1009" s="258"/>
    </row>
    <row r="1010" spans="1:80">
      <c r="A1010" s="259">
        <v>290</v>
      </c>
      <c r="B1010" s="260" t="s">
        <v>1339</v>
      </c>
      <c r="C1010" s="261" t="s">
        <v>1340</v>
      </c>
      <c r="D1010" s="262" t="s">
        <v>172</v>
      </c>
      <c r="E1010" s="263">
        <v>80.64</v>
      </c>
      <c r="F1010" s="263"/>
      <c r="G1010" s="264">
        <f>E1010*F1010</f>
        <v>0</v>
      </c>
      <c r="H1010" s="265">
        <v>2.7E-4</v>
      </c>
      <c r="I1010" s="266">
        <f>E1010*H1010</f>
        <v>2.1772800000000002E-2</v>
      </c>
      <c r="J1010" s="265">
        <v>0</v>
      </c>
      <c r="K1010" s="266">
        <f>E1010*J1010</f>
        <v>0</v>
      </c>
      <c r="O1010" s="258">
        <v>2</v>
      </c>
      <c r="AA1010" s="233">
        <v>1</v>
      </c>
      <c r="AB1010" s="233">
        <v>7</v>
      </c>
      <c r="AC1010" s="233">
        <v>7</v>
      </c>
      <c r="AZ1010" s="233">
        <v>2</v>
      </c>
      <c r="BA1010" s="233">
        <f>IF(AZ1010=1,G1010,0)</f>
        <v>0</v>
      </c>
      <c r="BB1010" s="233">
        <f>IF(AZ1010=2,G1010,0)</f>
        <v>0</v>
      </c>
      <c r="BC1010" s="233">
        <f>IF(AZ1010=3,G1010,0)</f>
        <v>0</v>
      </c>
      <c r="BD1010" s="233">
        <f>IF(AZ1010=4,G1010,0)</f>
        <v>0</v>
      </c>
      <c r="BE1010" s="233">
        <f>IF(AZ1010=5,G1010,0)</f>
        <v>0</v>
      </c>
      <c r="CA1010" s="258">
        <v>1</v>
      </c>
      <c r="CB1010" s="258">
        <v>7</v>
      </c>
    </row>
    <row r="1011" spans="1:80">
      <c r="A1011" s="267"/>
      <c r="B1011" s="270"/>
      <c r="C1011" s="335" t="s">
        <v>406</v>
      </c>
      <c r="D1011" s="336"/>
      <c r="E1011" s="271">
        <v>80.64</v>
      </c>
      <c r="F1011" s="272"/>
      <c r="G1011" s="273"/>
      <c r="H1011" s="274"/>
      <c r="I1011" s="268"/>
      <c r="J1011" s="275"/>
      <c r="K1011" s="268"/>
      <c r="M1011" s="269" t="s">
        <v>406</v>
      </c>
      <c r="O1011" s="258"/>
    </row>
    <row r="1012" spans="1:80">
      <c r="A1012" s="259">
        <v>291</v>
      </c>
      <c r="B1012" s="260" t="s">
        <v>1341</v>
      </c>
      <c r="C1012" s="261" t="s">
        <v>1342</v>
      </c>
      <c r="D1012" s="262" t="s">
        <v>172</v>
      </c>
      <c r="E1012" s="263">
        <v>80.64</v>
      </c>
      <c r="F1012" s="263"/>
      <c r="G1012" s="264">
        <f>E1012*F1012</f>
        <v>0</v>
      </c>
      <c r="H1012" s="265">
        <v>1.2E-4</v>
      </c>
      <c r="I1012" s="266">
        <f>E1012*H1012</f>
        <v>9.676800000000001E-3</v>
      </c>
      <c r="J1012" s="265">
        <v>0</v>
      </c>
      <c r="K1012" s="266">
        <f>E1012*J1012</f>
        <v>0</v>
      </c>
      <c r="O1012" s="258">
        <v>2</v>
      </c>
      <c r="AA1012" s="233">
        <v>1</v>
      </c>
      <c r="AB1012" s="233">
        <v>7</v>
      </c>
      <c r="AC1012" s="233">
        <v>7</v>
      </c>
      <c r="AZ1012" s="233">
        <v>2</v>
      </c>
      <c r="BA1012" s="233">
        <f>IF(AZ1012=1,G1012,0)</f>
        <v>0</v>
      </c>
      <c r="BB1012" s="233">
        <f>IF(AZ1012=2,G1012,0)</f>
        <v>0</v>
      </c>
      <c r="BC1012" s="233">
        <f>IF(AZ1012=3,G1012,0)</f>
        <v>0</v>
      </c>
      <c r="BD1012" s="233">
        <f>IF(AZ1012=4,G1012,0)</f>
        <v>0</v>
      </c>
      <c r="BE1012" s="233">
        <f>IF(AZ1012=5,G1012,0)</f>
        <v>0</v>
      </c>
      <c r="CA1012" s="258">
        <v>1</v>
      </c>
      <c r="CB1012" s="258">
        <v>7</v>
      </c>
    </row>
    <row r="1013" spans="1:80">
      <c r="A1013" s="267"/>
      <c r="B1013" s="270"/>
      <c r="C1013" s="335" t="s">
        <v>406</v>
      </c>
      <c r="D1013" s="336"/>
      <c r="E1013" s="271">
        <v>80.64</v>
      </c>
      <c r="F1013" s="272"/>
      <c r="G1013" s="273"/>
      <c r="H1013" s="274"/>
      <c r="I1013" s="268"/>
      <c r="J1013" s="275"/>
      <c r="K1013" s="268"/>
      <c r="M1013" s="269" t="s">
        <v>406</v>
      </c>
      <c r="O1013" s="258"/>
    </row>
    <row r="1014" spans="1:80">
      <c r="A1014" s="276"/>
      <c r="B1014" s="277" t="s">
        <v>103</v>
      </c>
      <c r="C1014" s="278" t="s">
        <v>1322</v>
      </c>
      <c r="D1014" s="279"/>
      <c r="E1014" s="280"/>
      <c r="F1014" s="281"/>
      <c r="G1014" s="282">
        <f>SUM(G995:G1013)</f>
        <v>0</v>
      </c>
      <c r="H1014" s="283"/>
      <c r="I1014" s="284">
        <f>SUM(I995:I1013)</f>
        <v>0.22363575000000002</v>
      </c>
      <c r="J1014" s="283"/>
      <c r="K1014" s="284">
        <f>SUM(K995:K1013)</f>
        <v>0</v>
      </c>
      <c r="O1014" s="258">
        <v>4</v>
      </c>
      <c r="BA1014" s="285">
        <f>SUM(BA995:BA1013)</f>
        <v>0</v>
      </c>
      <c r="BB1014" s="285">
        <f>SUM(BB995:BB1013)</f>
        <v>0</v>
      </c>
      <c r="BC1014" s="285">
        <f>SUM(BC995:BC1013)</f>
        <v>0</v>
      </c>
      <c r="BD1014" s="285">
        <f>SUM(BD995:BD1013)</f>
        <v>0</v>
      </c>
      <c r="BE1014" s="285">
        <f>SUM(BE995:BE1013)</f>
        <v>0</v>
      </c>
    </row>
    <row r="1015" spans="1:80">
      <c r="A1015" s="248" t="s">
        <v>100</v>
      </c>
      <c r="B1015" s="249" t="s">
        <v>1343</v>
      </c>
      <c r="C1015" s="250" t="s">
        <v>1344</v>
      </c>
      <c r="D1015" s="251"/>
      <c r="E1015" s="252"/>
      <c r="F1015" s="252"/>
      <c r="G1015" s="253"/>
      <c r="H1015" s="254"/>
      <c r="I1015" s="255"/>
      <c r="J1015" s="256"/>
      <c r="K1015" s="257"/>
      <c r="O1015" s="258">
        <v>1</v>
      </c>
    </row>
    <row r="1016" spans="1:80">
      <c r="A1016" s="259">
        <v>292</v>
      </c>
      <c r="B1016" s="260" t="s">
        <v>1346</v>
      </c>
      <c r="C1016" s="261" t="s">
        <v>1347</v>
      </c>
      <c r="D1016" s="262" t="s">
        <v>1348</v>
      </c>
      <c r="E1016" s="263">
        <v>1</v>
      </c>
      <c r="F1016" s="263"/>
      <c r="G1016" s="264">
        <f>E1016*F1016</f>
        <v>0</v>
      </c>
      <c r="H1016" s="265">
        <v>0</v>
      </c>
      <c r="I1016" s="266">
        <f>E1016*H1016</f>
        <v>0</v>
      </c>
      <c r="J1016" s="265"/>
      <c r="K1016" s="266">
        <f>E1016*J1016</f>
        <v>0</v>
      </c>
      <c r="O1016" s="258">
        <v>2</v>
      </c>
      <c r="AA1016" s="233">
        <v>12</v>
      </c>
      <c r="AB1016" s="233">
        <v>0</v>
      </c>
      <c r="AC1016" s="233">
        <v>162</v>
      </c>
      <c r="AZ1016" s="233">
        <v>4</v>
      </c>
      <c r="BA1016" s="233">
        <f>IF(AZ1016=1,G1016,0)</f>
        <v>0</v>
      </c>
      <c r="BB1016" s="233">
        <f>IF(AZ1016=2,G1016,0)</f>
        <v>0</v>
      </c>
      <c r="BC1016" s="233">
        <f>IF(AZ1016=3,G1016,0)</f>
        <v>0</v>
      </c>
      <c r="BD1016" s="233">
        <f>IF(AZ1016=4,G1016,0)</f>
        <v>0</v>
      </c>
      <c r="BE1016" s="233">
        <f>IF(AZ1016=5,G1016,0)</f>
        <v>0</v>
      </c>
      <c r="CA1016" s="258">
        <v>12</v>
      </c>
      <c r="CB1016" s="258">
        <v>0</v>
      </c>
    </row>
    <row r="1017" spans="1:80">
      <c r="A1017" s="267"/>
      <c r="B1017" s="270"/>
      <c r="C1017" s="335" t="s">
        <v>1349</v>
      </c>
      <c r="D1017" s="336"/>
      <c r="E1017" s="271">
        <v>0</v>
      </c>
      <c r="F1017" s="272"/>
      <c r="G1017" s="273"/>
      <c r="H1017" s="274"/>
      <c r="I1017" s="268"/>
      <c r="J1017" s="275"/>
      <c r="K1017" s="268"/>
      <c r="M1017" s="269" t="s">
        <v>1349</v>
      </c>
      <c r="O1017" s="258"/>
    </row>
    <row r="1018" spans="1:80">
      <c r="A1018" s="267"/>
      <c r="B1018" s="270"/>
      <c r="C1018" s="335" t="s">
        <v>1350</v>
      </c>
      <c r="D1018" s="336"/>
      <c r="E1018" s="271">
        <v>1</v>
      </c>
      <c r="F1018" s="272"/>
      <c r="G1018" s="273"/>
      <c r="H1018" s="274"/>
      <c r="I1018" s="268"/>
      <c r="J1018" s="275"/>
      <c r="K1018" s="268"/>
      <c r="M1018" s="269" t="s">
        <v>1350</v>
      </c>
      <c r="O1018" s="258"/>
    </row>
    <row r="1019" spans="1:80">
      <c r="A1019" s="276"/>
      <c r="B1019" s="277" t="s">
        <v>103</v>
      </c>
      <c r="C1019" s="278" t="s">
        <v>1345</v>
      </c>
      <c r="D1019" s="279"/>
      <c r="E1019" s="280"/>
      <c r="F1019" s="281"/>
      <c r="G1019" s="282">
        <f>SUM(G1015:G1018)</f>
        <v>0</v>
      </c>
      <c r="H1019" s="283"/>
      <c r="I1019" s="284">
        <f>SUM(I1015:I1018)</f>
        <v>0</v>
      </c>
      <c r="J1019" s="283"/>
      <c r="K1019" s="284">
        <f>SUM(K1015:K1018)</f>
        <v>0</v>
      </c>
      <c r="O1019" s="258">
        <v>4</v>
      </c>
      <c r="BA1019" s="285">
        <f>SUM(BA1015:BA1018)</f>
        <v>0</v>
      </c>
      <c r="BB1019" s="285">
        <f>SUM(BB1015:BB1018)</f>
        <v>0</v>
      </c>
      <c r="BC1019" s="285">
        <f>SUM(BC1015:BC1018)</f>
        <v>0</v>
      </c>
      <c r="BD1019" s="285">
        <f>SUM(BD1015:BD1018)</f>
        <v>0</v>
      </c>
      <c r="BE1019" s="285">
        <f>SUM(BE1015:BE1018)</f>
        <v>0</v>
      </c>
    </row>
    <row r="1020" spans="1:80">
      <c r="A1020" s="248" t="s">
        <v>100</v>
      </c>
      <c r="B1020" s="249" t="s">
        <v>1351</v>
      </c>
      <c r="C1020" s="250" t="s">
        <v>1352</v>
      </c>
      <c r="D1020" s="251"/>
      <c r="E1020" s="252"/>
      <c r="F1020" s="252"/>
      <c r="G1020" s="253"/>
      <c r="H1020" s="254"/>
      <c r="I1020" s="255"/>
      <c r="J1020" s="256"/>
      <c r="K1020" s="257"/>
      <c r="O1020" s="258">
        <v>1</v>
      </c>
    </row>
    <row r="1021" spans="1:80">
      <c r="A1021" s="259">
        <v>293</v>
      </c>
      <c r="B1021" s="260" t="s">
        <v>1354</v>
      </c>
      <c r="C1021" s="261" t="s">
        <v>1355</v>
      </c>
      <c r="D1021" s="262" t="s">
        <v>201</v>
      </c>
      <c r="E1021" s="263">
        <v>2</v>
      </c>
      <c r="F1021" s="263"/>
      <c r="G1021" s="264">
        <f>E1021*F1021</f>
        <v>0</v>
      </c>
      <c r="H1021" s="265">
        <v>0</v>
      </c>
      <c r="I1021" s="266">
        <f>E1021*H1021</f>
        <v>0</v>
      </c>
      <c r="J1021" s="265">
        <v>0</v>
      </c>
      <c r="K1021" s="266">
        <f>E1021*J1021</f>
        <v>0</v>
      </c>
      <c r="O1021" s="258">
        <v>2</v>
      </c>
      <c r="AA1021" s="233">
        <v>1</v>
      </c>
      <c r="AB1021" s="233">
        <v>7</v>
      </c>
      <c r="AC1021" s="233">
        <v>7</v>
      </c>
      <c r="AZ1021" s="233">
        <v>4</v>
      </c>
      <c r="BA1021" s="233">
        <f>IF(AZ1021=1,G1021,0)</f>
        <v>0</v>
      </c>
      <c r="BB1021" s="233">
        <f>IF(AZ1021=2,G1021,0)</f>
        <v>0</v>
      </c>
      <c r="BC1021" s="233">
        <f>IF(AZ1021=3,G1021,0)</f>
        <v>0</v>
      </c>
      <c r="BD1021" s="233">
        <f>IF(AZ1021=4,G1021,0)</f>
        <v>0</v>
      </c>
      <c r="BE1021" s="233">
        <f>IF(AZ1021=5,G1021,0)</f>
        <v>0</v>
      </c>
      <c r="CA1021" s="258">
        <v>1</v>
      </c>
      <c r="CB1021" s="258">
        <v>7</v>
      </c>
    </row>
    <row r="1022" spans="1:80">
      <c r="A1022" s="267"/>
      <c r="B1022" s="270"/>
      <c r="C1022" s="335" t="s">
        <v>1356</v>
      </c>
      <c r="D1022" s="336"/>
      <c r="E1022" s="271">
        <v>2</v>
      </c>
      <c r="F1022" s="272"/>
      <c r="G1022" s="273"/>
      <c r="H1022" s="274"/>
      <c r="I1022" s="268"/>
      <c r="J1022" s="275"/>
      <c r="K1022" s="268"/>
      <c r="M1022" s="269" t="s">
        <v>1356</v>
      </c>
      <c r="O1022" s="258"/>
    </row>
    <row r="1023" spans="1:80">
      <c r="A1023" s="259">
        <v>294</v>
      </c>
      <c r="B1023" s="260" t="s">
        <v>1357</v>
      </c>
      <c r="C1023" s="261" t="s">
        <v>1358</v>
      </c>
      <c r="D1023" s="262" t="s">
        <v>229</v>
      </c>
      <c r="E1023" s="263">
        <v>2</v>
      </c>
      <c r="F1023" s="263"/>
      <c r="G1023" s="264">
        <f>E1023*F1023</f>
        <v>0</v>
      </c>
      <c r="H1023" s="265">
        <v>0</v>
      </c>
      <c r="I1023" s="266">
        <f>E1023*H1023</f>
        <v>0</v>
      </c>
      <c r="J1023" s="265">
        <v>0</v>
      </c>
      <c r="K1023" s="266">
        <f>E1023*J1023</f>
        <v>0</v>
      </c>
      <c r="O1023" s="258">
        <v>2</v>
      </c>
      <c r="AA1023" s="233">
        <v>1</v>
      </c>
      <c r="AB1023" s="233">
        <v>7</v>
      </c>
      <c r="AC1023" s="233">
        <v>7</v>
      </c>
      <c r="AZ1023" s="233">
        <v>4</v>
      </c>
      <c r="BA1023" s="233">
        <f>IF(AZ1023=1,G1023,0)</f>
        <v>0</v>
      </c>
      <c r="BB1023" s="233">
        <f>IF(AZ1023=2,G1023,0)</f>
        <v>0</v>
      </c>
      <c r="BC1023" s="233">
        <f>IF(AZ1023=3,G1023,0)</f>
        <v>0</v>
      </c>
      <c r="BD1023" s="233">
        <f>IF(AZ1023=4,G1023,0)</f>
        <v>0</v>
      </c>
      <c r="BE1023" s="233">
        <f>IF(AZ1023=5,G1023,0)</f>
        <v>0</v>
      </c>
      <c r="CA1023" s="258">
        <v>1</v>
      </c>
      <c r="CB1023" s="258">
        <v>7</v>
      </c>
    </row>
    <row r="1024" spans="1:80">
      <c r="A1024" s="267"/>
      <c r="B1024" s="270"/>
      <c r="C1024" s="335" t="s">
        <v>1356</v>
      </c>
      <c r="D1024" s="336"/>
      <c r="E1024" s="271">
        <v>2</v>
      </c>
      <c r="F1024" s="272"/>
      <c r="G1024" s="273"/>
      <c r="H1024" s="274"/>
      <c r="I1024" s="268"/>
      <c r="J1024" s="275"/>
      <c r="K1024" s="268"/>
      <c r="M1024" s="269" t="s">
        <v>1356</v>
      </c>
      <c r="O1024" s="258"/>
    </row>
    <row r="1025" spans="1:80">
      <c r="A1025" s="259">
        <v>295</v>
      </c>
      <c r="B1025" s="260" t="s">
        <v>1359</v>
      </c>
      <c r="C1025" s="261" t="s">
        <v>1360</v>
      </c>
      <c r="D1025" s="262" t="s">
        <v>229</v>
      </c>
      <c r="E1025" s="263">
        <v>1</v>
      </c>
      <c r="F1025" s="263"/>
      <c r="G1025" s="264">
        <f>E1025*F1025</f>
        <v>0</v>
      </c>
      <c r="H1025" s="265">
        <v>0</v>
      </c>
      <c r="I1025" s="266">
        <f>E1025*H1025</f>
        <v>0</v>
      </c>
      <c r="J1025" s="265">
        <v>0</v>
      </c>
      <c r="K1025" s="266">
        <f>E1025*J1025</f>
        <v>0</v>
      </c>
      <c r="O1025" s="258">
        <v>2</v>
      </c>
      <c r="AA1025" s="233">
        <v>1</v>
      </c>
      <c r="AB1025" s="233">
        <v>7</v>
      </c>
      <c r="AC1025" s="233">
        <v>7</v>
      </c>
      <c r="AZ1025" s="233">
        <v>4</v>
      </c>
      <c r="BA1025" s="233">
        <f>IF(AZ1025=1,G1025,0)</f>
        <v>0</v>
      </c>
      <c r="BB1025" s="233">
        <f>IF(AZ1025=2,G1025,0)</f>
        <v>0</v>
      </c>
      <c r="BC1025" s="233">
        <f>IF(AZ1025=3,G1025,0)</f>
        <v>0</v>
      </c>
      <c r="BD1025" s="233">
        <f>IF(AZ1025=4,G1025,0)</f>
        <v>0</v>
      </c>
      <c r="BE1025" s="233">
        <f>IF(AZ1025=5,G1025,0)</f>
        <v>0</v>
      </c>
      <c r="CA1025" s="258">
        <v>1</v>
      </c>
      <c r="CB1025" s="258">
        <v>7</v>
      </c>
    </row>
    <row r="1026" spans="1:80">
      <c r="A1026" s="267"/>
      <c r="B1026" s="270"/>
      <c r="C1026" s="335" t="s">
        <v>1361</v>
      </c>
      <c r="D1026" s="336"/>
      <c r="E1026" s="271">
        <v>1</v>
      </c>
      <c r="F1026" s="272"/>
      <c r="G1026" s="273"/>
      <c r="H1026" s="274"/>
      <c r="I1026" s="268"/>
      <c r="J1026" s="275"/>
      <c r="K1026" s="268"/>
      <c r="M1026" s="269" t="s">
        <v>1361</v>
      </c>
      <c r="O1026" s="258"/>
    </row>
    <row r="1027" spans="1:80">
      <c r="A1027" s="259">
        <v>296</v>
      </c>
      <c r="B1027" s="260" t="s">
        <v>1362</v>
      </c>
      <c r="C1027" s="261" t="s">
        <v>1363</v>
      </c>
      <c r="D1027" s="262" t="s">
        <v>229</v>
      </c>
      <c r="E1027" s="263">
        <v>1</v>
      </c>
      <c r="F1027" s="263"/>
      <c r="G1027" s="264">
        <f>E1027*F1027</f>
        <v>0</v>
      </c>
      <c r="H1027" s="265">
        <v>9.8999999999999999E-4</v>
      </c>
      <c r="I1027" s="266">
        <f>E1027*H1027</f>
        <v>9.8999999999999999E-4</v>
      </c>
      <c r="J1027" s="265"/>
      <c r="K1027" s="266">
        <f>E1027*J1027</f>
        <v>0</v>
      </c>
      <c r="O1027" s="258">
        <v>2</v>
      </c>
      <c r="AA1027" s="233">
        <v>3</v>
      </c>
      <c r="AB1027" s="233">
        <v>9</v>
      </c>
      <c r="AC1027" s="233">
        <v>429148045</v>
      </c>
      <c r="AZ1027" s="233">
        <v>3</v>
      </c>
      <c r="BA1027" s="233">
        <f>IF(AZ1027=1,G1027,0)</f>
        <v>0</v>
      </c>
      <c r="BB1027" s="233">
        <f>IF(AZ1027=2,G1027,0)</f>
        <v>0</v>
      </c>
      <c r="BC1027" s="233">
        <f>IF(AZ1027=3,G1027,0)</f>
        <v>0</v>
      </c>
      <c r="BD1027" s="233">
        <f>IF(AZ1027=4,G1027,0)</f>
        <v>0</v>
      </c>
      <c r="BE1027" s="233">
        <f>IF(AZ1027=5,G1027,0)</f>
        <v>0</v>
      </c>
      <c r="CA1027" s="258">
        <v>3</v>
      </c>
      <c r="CB1027" s="258">
        <v>9</v>
      </c>
    </row>
    <row r="1028" spans="1:80">
      <c r="A1028" s="259">
        <v>297</v>
      </c>
      <c r="B1028" s="260" t="s">
        <v>1364</v>
      </c>
      <c r="C1028" s="261" t="s">
        <v>1365</v>
      </c>
      <c r="D1028" s="262" t="s">
        <v>229</v>
      </c>
      <c r="E1028" s="263">
        <v>2</v>
      </c>
      <c r="F1028" s="263"/>
      <c r="G1028" s="264">
        <f>E1028*F1028</f>
        <v>0</v>
      </c>
      <c r="H1028" s="265">
        <v>4.0000000000000002E-4</v>
      </c>
      <c r="I1028" s="266">
        <f>E1028*H1028</f>
        <v>8.0000000000000004E-4</v>
      </c>
      <c r="J1028" s="265"/>
      <c r="K1028" s="266">
        <f>E1028*J1028</f>
        <v>0</v>
      </c>
      <c r="O1028" s="258">
        <v>2</v>
      </c>
      <c r="AA1028" s="233">
        <v>3</v>
      </c>
      <c r="AB1028" s="233">
        <v>9</v>
      </c>
      <c r="AC1028" s="233">
        <v>42972741</v>
      </c>
      <c r="AZ1028" s="233">
        <v>3</v>
      </c>
      <c r="BA1028" s="233">
        <f>IF(AZ1028=1,G1028,0)</f>
        <v>0</v>
      </c>
      <c r="BB1028" s="233">
        <f>IF(AZ1028=2,G1028,0)</f>
        <v>0</v>
      </c>
      <c r="BC1028" s="233">
        <f>IF(AZ1028=3,G1028,0)</f>
        <v>0</v>
      </c>
      <c r="BD1028" s="233">
        <f>IF(AZ1028=4,G1028,0)</f>
        <v>0</v>
      </c>
      <c r="BE1028" s="233">
        <f>IF(AZ1028=5,G1028,0)</f>
        <v>0</v>
      </c>
      <c r="CA1028" s="258">
        <v>3</v>
      </c>
      <c r="CB1028" s="258">
        <v>9</v>
      </c>
    </row>
    <row r="1029" spans="1:80">
      <c r="A1029" s="259">
        <v>298</v>
      </c>
      <c r="B1029" s="260" t="s">
        <v>1366</v>
      </c>
      <c r="C1029" s="261" t="s">
        <v>1367</v>
      </c>
      <c r="D1029" s="262" t="s">
        <v>229</v>
      </c>
      <c r="E1029" s="263">
        <v>1</v>
      </c>
      <c r="F1029" s="263"/>
      <c r="G1029" s="264">
        <f>E1029*F1029</f>
        <v>0</v>
      </c>
      <c r="H1029" s="265">
        <v>0</v>
      </c>
      <c r="I1029" s="266">
        <f>E1029*H1029</f>
        <v>0</v>
      </c>
      <c r="J1029" s="265"/>
      <c r="K1029" s="266">
        <f>E1029*J1029</f>
        <v>0</v>
      </c>
      <c r="O1029" s="258">
        <v>2</v>
      </c>
      <c r="AA1029" s="233">
        <v>3</v>
      </c>
      <c r="AB1029" s="233">
        <v>9</v>
      </c>
      <c r="AC1029" s="233">
        <v>429851121</v>
      </c>
      <c r="AZ1029" s="233">
        <v>3</v>
      </c>
      <c r="BA1029" s="233">
        <f>IF(AZ1029=1,G1029,0)</f>
        <v>0</v>
      </c>
      <c r="BB1029" s="233">
        <f>IF(AZ1029=2,G1029,0)</f>
        <v>0</v>
      </c>
      <c r="BC1029" s="233">
        <f>IF(AZ1029=3,G1029,0)</f>
        <v>0</v>
      </c>
      <c r="BD1029" s="233">
        <f>IF(AZ1029=4,G1029,0)</f>
        <v>0</v>
      </c>
      <c r="BE1029" s="233">
        <f>IF(AZ1029=5,G1029,0)</f>
        <v>0</v>
      </c>
      <c r="CA1029" s="258">
        <v>3</v>
      </c>
      <c r="CB1029" s="258">
        <v>9</v>
      </c>
    </row>
    <row r="1030" spans="1:80">
      <c r="A1030" s="259">
        <v>299</v>
      </c>
      <c r="B1030" s="260" t="s">
        <v>1368</v>
      </c>
      <c r="C1030" s="261" t="s">
        <v>1369</v>
      </c>
      <c r="D1030" s="262" t="s">
        <v>229</v>
      </c>
      <c r="E1030" s="263">
        <v>4</v>
      </c>
      <c r="F1030" s="263"/>
      <c r="G1030" s="264">
        <f>E1030*F1030</f>
        <v>0</v>
      </c>
      <c r="H1030" s="265">
        <v>0</v>
      </c>
      <c r="I1030" s="266">
        <f>E1030*H1030</f>
        <v>0</v>
      </c>
      <c r="J1030" s="265"/>
      <c r="K1030" s="266">
        <f>E1030*J1030</f>
        <v>0</v>
      </c>
      <c r="O1030" s="258">
        <v>2</v>
      </c>
      <c r="AA1030" s="233">
        <v>3</v>
      </c>
      <c r="AB1030" s="233">
        <v>9</v>
      </c>
      <c r="AC1030" s="233">
        <v>429851122</v>
      </c>
      <c r="AZ1030" s="233">
        <v>3</v>
      </c>
      <c r="BA1030" s="233">
        <f>IF(AZ1030=1,G1030,0)</f>
        <v>0</v>
      </c>
      <c r="BB1030" s="233">
        <f>IF(AZ1030=2,G1030,0)</f>
        <v>0</v>
      </c>
      <c r="BC1030" s="233">
        <f>IF(AZ1030=3,G1030,0)</f>
        <v>0</v>
      </c>
      <c r="BD1030" s="233">
        <f>IF(AZ1030=4,G1030,0)</f>
        <v>0</v>
      </c>
      <c r="BE1030" s="233">
        <f>IF(AZ1030=5,G1030,0)</f>
        <v>0</v>
      </c>
      <c r="CA1030" s="258">
        <v>3</v>
      </c>
      <c r="CB1030" s="258">
        <v>9</v>
      </c>
    </row>
    <row r="1031" spans="1:80">
      <c r="A1031" s="276"/>
      <c r="B1031" s="277" t="s">
        <v>103</v>
      </c>
      <c r="C1031" s="278" t="s">
        <v>1353</v>
      </c>
      <c r="D1031" s="279"/>
      <c r="E1031" s="280"/>
      <c r="F1031" s="281"/>
      <c r="G1031" s="282">
        <f>SUM(G1020:G1030)</f>
        <v>0</v>
      </c>
      <c r="H1031" s="283"/>
      <c r="I1031" s="284">
        <f>SUM(I1020:I1030)</f>
        <v>1.7899999999999999E-3</v>
      </c>
      <c r="J1031" s="283"/>
      <c r="K1031" s="284">
        <f>SUM(K1020:K1030)</f>
        <v>0</v>
      </c>
      <c r="O1031" s="258">
        <v>4</v>
      </c>
      <c r="BA1031" s="285">
        <f>SUM(BA1020:BA1030)</f>
        <v>0</v>
      </c>
      <c r="BB1031" s="285">
        <f>SUM(BB1020:BB1030)</f>
        <v>0</v>
      </c>
      <c r="BC1031" s="285">
        <f>SUM(BC1020:BC1030)</f>
        <v>0</v>
      </c>
      <c r="BD1031" s="285">
        <f>SUM(BD1020:BD1030)</f>
        <v>0</v>
      </c>
      <c r="BE1031" s="285">
        <f>SUM(BE1020:BE1030)</f>
        <v>0</v>
      </c>
    </row>
    <row r="1032" spans="1:80">
      <c r="A1032" s="248" t="s">
        <v>100</v>
      </c>
      <c r="B1032" s="249" t="s">
        <v>1370</v>
      </c>
      <c r="C1032" s="250" t="s">
        <v>1371</v>
      </c>
      <c r="D1032" s="251"/>
      <c r="E1032" s="252"/>
      <c r="F1032" s="252"/>
      <c r="G1032" s="253"/>
      <c r="H1032" s="254"/>
      <c r="I1032" s="255"/>
      <c r="J1032" s="256"/>
      <c r="K1032" s="257"/>
      <c r="O1032" s="258">
        <v>1</v>
      </c>
    </row>
    <row r="1033" spans="1:80">
      <c r="A1033" s="259">
        <v>300</v>
      </c>
      <c r="B1033" s="260" t="s">
        <v>1373</v>
      </c>
      <c r="C1033" s="261" t="s">
        <v>1374</v>
      </c>
      <c r="D1033" s="262" t="s">
        <v>181</v>
      </c>
      <c r="E1033" s="263">
        <v>58.514499999999998</v>
      </c>
      <c r="F1033" s="263"/>
      <c r="G1033" s="264">
        <f t="shared" ref="G1033:G1042" si="16">E1033*F1033</f>
        <v>0</v>
      </c>
      <c r="H1033" s="265">
        <v>0</v>
      </c>
      <c r="I1033" s="266">
        <f t="shared" ref="I1033:I1042" si="17">E1033*H1033</f>
        <v>0</v>
      </c>
      <c r="J1033" s="265">
        <v>0</v>
      </c>
      <c r="K1033" s="266">
        <f t="shared" ref="K1033:K1042" si="18">E1033*J1033</f>
        <v>0</v>
      </c>
      <c r="O1033" s="258">
        <v>2</v>
      </c>
      <c r="AA1033" s="233">
        <v>1</v>
      </c>
      <c r="AB1033" s="233">
        <v>3</v>
      </c>
      <c r="AC1033" s="233">
        <v>3</v>
      </c>
      <c r="AZ1033" s="233">
        <v>1</v>
      </c>
      <c r="BA1033" s="233">
        <f t="shared" ref="BA1033:BA1042" si="19">IF(AZ1033=1,G1033,0)</f>
        <v>0</v>
      </c>
      <c r="BB1033" s="233">
        <f t="shared" ref="BB1033:BB1042" si="20">IF(AZ1033=2,G1033,0)</f>
        <v>0</v>
      </c>
      <c r="BC1033" s="233">
        <f t="shared" ref="BC1033:BC1042" si="21">IF(AZ1033=3,G1033,0)</f>
        <v>0</v>
      </c>
      <c r="BD1033" s="233">
        <f t="shared" ref="BD1033:BD1042" si="22">IF(AZ1033=4,G1033,0)</f>
        <v>0</v>
      </c>
      <c r="BE1033" s="233">
        <f t="shared" ref="BE1033:BE1042" si="23">IF(AZ1033=5,G1033,0)</f>
        <v>0</v>
      </c>
      <c r="CA1033" s="258">
        <v>1</v>
      </c>
      <c r="CB1033" s="258">
        <v>3</v>
      </c>
    </row>
    <row r="1034" spans="1:80">
      <c r="A1034" s="259">
        <v>301</v>
      </c>
      <c r="B1034" s="260" t="s">
        <v>1375</v>
      </c>
      <c r="C1034" s="261" t="s">
        <v>1376</v>
      </c>
      <c r="D1034" s="262" t="s">
        <v>181</v>
      </c>
      <c r="E1034" s="263">
        <v>4.0149999999999997</v>
      </c>
      <c r="F1034" s="263"/>
      <c r="G1034" s="264">
        <f t="shared" si="16"/>
        <v>0</v>
      </c>
      <c r="H1034" s="265">
        <v>0</v>
      </c>
      <c r="I1034" s="266">
        <f t="shared" si="17"/>
        <v>0</v>
      </c>
      <c r="J1034" s="265">
        <v>0</v>
      </c>
      <c r="K1034" s="266">
        <f t="shared" si="18"/>
        <v>0</v>
      </c>
      <c r="O1034" s="258">
        <v>2</v>
      </c>
      <c r="AA1034" s="233">
        <v>1</v>
      </c>
      <c r="AB1034" s="233">
        <v>3</v>
      </c>
      <c r="AC1034" s="233">
        <v>3</v>
      </c>
      <c r="AZ1034" s="233">
        <v>1</v>
      </c>
      <c r="BA1034" s="233">
        <f t="shared" si="19"/>
        <v>0</v>
      </c>
      <c r="BB1034" s="233">
        <f t="shared" si="20"/>
        <v>0</v>
      </c>
      <c r="BC1034" s="233">
        <f t="shared" si="21"/>
        <v>0</v>
      </c>
      <c r="BD1034" s="233">
        <f t="shared" si="22"/>
        <v>0</v>
      </c>
      <c r="BE1034" s="233">
        <f t="shared" si="23"/>
        <v>0</v>
      </c>
      <c r="CA1034" s="258">
        <v>1</v>
      </c>
      <c r="CB1034" s="258">
        <v>3</v>
      </c>
    </row>
    <row r="1035" spans="1:80">
      <c r="A1035" s="259">
        <v>302</v>
      </c>
      <c r="B1035" s="260" t="s">
        <v>1377</v>
      </c>
      <c r="C1035" s="261" t="s">
        <v>1378</v>
      </c>
      <c r="D1035" s="262" t="s">
        <v>181</v>
      </c>
      <c r="E1035" s="263">
        <v>2.1118999999999999</v>
      </c>
      <c r="F1035" s="263"/>
      <c r="G1035" s="264">
        <f t="shared" si="16"/>
        <v>0</v>
      </c>
      <c r="H1035" s="265">
        <v>0</v>
      </c>
      <c r="I1035" s="266">
        <f t="shared" si="17"/>
        <v>0</v>
      </c>
      <c r="J1035" s="265">
        <v>0</v>
      </c>
      <c r="K1035" s="266">
        <f t="shared" si="18"/>
        <v>0</v>
      </c>
      <c r="O1035" s="258">
        <v>2</v>
      </c>
      <c r="AA1035" s="233">
        <v>1</v>
      </c>
      <c r="AB1035" s="233">
        <v>3</v>
      </c>
      <c r="AC1035" s="233">
        <v>3</v>
      </c>
      <c r="AZ1035" s="233">
        <v>1</v>
      </c>
      <c r="BA1035" s="233">
        <f t="shared" si="19"/>
        <v>0</v>
      </c>
      <c r="BB1035" s="233">
        <f t="shared" si="20"/>
        <v>0</v>
      </c>
      <c r="BC1035" s="233">
        <f t="shared" si="21"/>
        <v>0</v>
      </c>
      <c r="BD1035" s="233">
        <f t="shared" si="22"/>
        <v>0</v>
      </c>
      <c r="BE1035" s="233">
        <f t="shared" si="23"/>
        <v>0</v>
      </c>
      <c r="CA1035" s="258">
        <v>1</v>
      </c>
      <c r="CB1035" s="258">
        <v>3</v>
      </c>
    </row>
    <row r="1036" spans="1:80">
      <c r="A1036" s="259">
        <v>303</v>
      </c>
      <c r="B1036" s="260" t="s">
        <v>1379</v>
      </c>
      <c r="C1036" s="261" t="s">
        <v>1380</v>
      </c>
      <c r="D1036" s="262" t="s">
        <v>181</v>
      </c>
      <c r="E1036" s="263">
        <v>64.641390439999995</v>
      </c>
      <c r="F1036" s="263"/>
      <c r="G1036" s="264">
        <f t="shared" si="16"/>
        <v>0</v>
      </c>
      <c r="H1036" s="265">
        <v>0</v>
      </c>
      <c r="I1036" s="266">
        <f t="shared" si="17"/>
        <v>0</v>
      </c>
      <c r="J1036" s="265"/>
      <c r="K1036" s="266">
        <f t="shared" si="18"/>
        <v>0</v>
      </c>
      <c r="O1036" s="258">
        <v>2</v>
      </c>
      <c r="AA1036" s="233">
        <v>8</v>
      </c>
      <c r="AB1036" s="233">
        <v>1</v>
      </c>
      <c r="AC1036" s="233">
        <v>3</v>
      </c>
      <c r="AZ1036" s="233">
        <v>1</v>
      </c>
      <c r="BA1036" s="233">
        <f t="shared" si="19"/>
        <v>0</v>
      </c>
      <c r="BB1036" s="233">
        <f t="shared" si="20"/>
        <v>0</v>
      </c>
      <c r="BC1036" s="233">
        <f t="shared" si="21"/>
        <v>0</v>
      </c>
      <c r="BD1036" s="233">
        <f t="shared" si="22"/>
        <v>0</v>
      </c>
      <c r="BE1036" s="233">
        <f t="shared" si="23"/>
        <v>0</v>
      </c>
      <c r="CA1036" s="258">
        <v>8</v>
      </c>
      <c r="CB1036" s="258">
        <v>1</v>
      </c>
    </row>
    <row r="1037" spans="1:80">
      <c r="A1037" s="259">
        <v>304</v>
      </c>
      <c r="B1037" s="260" t="s">
        <v>1381</v>
      </c>
      <c r="C1037" s="261" t="s">
        <v>1382</v>
      </c>
      <c r="D1037" s="262" t="s">
        <v>181</v>
      </c>
      <c r="E1037" s="263">
        <v>64.641390439999995</v>
      </c>
      <c r="F1037" s="263"/>
      <c r="G1037" s="264">
        <f t="shared" si="16"/>
        <v>0</v>
      </c>
      <c r="H1037" s="265">
        <v>0</v>
      </c>
      <c r="I1037" s="266">
        <f t="shared" si="17"/>
        <v>0</v>
      </c>
      <c r="J1037" s="265"/>
      <c r="K1037" s="266">
        <f t="shared" si="18"/>
        <v>0</v>
      </c>
      <c r="O1037" s="258">
        <v>2</v>
      </c>
      <c r="AA1037" s="233">
        <v>8</v>
      </c>
      <c r="AB1037" s="233">
        <v>1</v>
      </c>
      <c r="AC1037" s="233">
        <v>3</v>
      </c>
      <c r="AZ1037" s="233">
        <v>1</v>
      </c>
      <c r="BA1037" s="233">
        <f t="shared" si="19"/>
        <v>0</v>
      </c>
      <c r="BB1037" s="233">
        <f t="shared" si="20"/>
        <v>0</v>
      </c>
      <c r="BC1037" s="233">
        <f t="shared" si="21"/>
        <v>0</v>
      </c>
      <c r="BD1037" s="233">
        <f t="shared" si="22"/>
        <v>0</v>
      </c>
      <c r="BE1037" s="233">
        <f t="shared" si="23"/>
        <v>0</v>
      </c>
      <c r="CA1037" s="258">
        <v>8</v>
      </c>
      <c r="CB1037" s="258">
        <v>1</v>
      </c>
    </row>
    <row r="1038" spans="1:80">
      <c r="A1038" s="259">
        <v>305</v>
      </c>
      <c r="B1038" s="260" t="s">
        <v>1383</v>
      </c>
      <c r="C1038" s="261" t="s">
        <v>1384</v>
      </c>
      <c r="D1038" s="262" t="s">
        <v>181</v>
      </c>
      <c r="E1038" s="263">
        <v>581.77251395999997</v>
      </c>
      <c r="F1038" s="263"/>
      <c r="G1038" s="264">
        <f t="shared" si="16"/>
        <v>0</v>
      </c>
      <c r="H1038" s="265">
        <v>0</v>
      </c>
      <c r="I1038" s="266">
        <f t="shared" si="17"/>
        <v>0</v>
      </c>
      <c r="J1038" s="265"/>
      <c r="K1038" s="266">
        <f t="shared" si="18"/>
        <v>0</v>
      </c>
      <c r="O1038" s="258">
        <v>2</v>
      </c>
      <c r="AA1038" s="233">
        <v>8</v>
      </c>
      <c r="AB1038" s="233">
        <v>1</v>
      </c>
      <c r="AC1038" s="233">
        <v>3</v>
      </c>
      <c r="AZ1038" s="233">
        <v>1</v>
      </c>
      <c r="BA1038" s="233">
        <f t="shared" si="19"/>
        <v>0</v>
      </c>
      <c r="BB1038" s="233">
        <f t="shared" si="20"/>
        <v>0</v>
      </c>
      <c r="BC1038" s="233">
        <f t="shared" si="21"/>
        <v>0</v>
      </c>
      <c r="BD1038" s="233">
        <f t="shared" si="22"/>
        <v>0</v>
      </c>
      <c r="BE1038" s="233">
        <f t="shared" si="23"/>
        <v>0</v>
      </c>
      <c r="CA1038" s="258">
        <v>8</v>
      </c>
      <c r="CB1038" s="258">
        <v>1</v>
      </c>
    </row>
    <row r="1039" spans="1:80">
      <c r="A1039" s="259">
        <v>306</v>
      </c>
      <c r="B1039" s="260" t="s">
        <v>1385</v>
      </c>
      <c r="C1039" s="261" t="s">
        <v>1386</v>
      </c>
      <c r="D1039" s="262" t="s">
        <v>181</v>
      </c>
      <c r="E1039" s="263">
        <v>64.641390439999995</v>
      </c>
      <c r="F1039" s="263"/>
      <c r="G1039" s="264">
        <f t="shared" si="16"/>
        <v>0</v>
      </c>
      <c r="H1039" s="265">
        <v>0</v>
      </c>
      <c r="I1039" s="266">
        <f t="shared" si="17"/>
        <v>0</v>
      </c>
      <c r="J1039" s="265"/>
      <c r="K1039" s="266">
        <f t="shared" si="18"/>
        <v>0</v>
      </c>
      <c r="O1039" s="258">
        <v>2</v>
      </c>
      <c r="AA1039" s="233">
        <v>8</v>
      </c>
      <c r="AB1039" s="233">
        <v>0</v>
      </c>
      <c r="AC1039" s="233">
        <v>3</v>
      </c>
      <c r="AZ1039" s="233">
        <v>1</v>
      </c>
      <c r="BA1039" s="233">
        <f t="shared" si="19"/>
        <v>0</v>
      </c>
      <c r="BB1039" s="233">
        <f t="shared" si="20"/>
        <v>0</v>
      </c>
      <c r="BC1039" s="233">
        <f t="shared" si="21"/>
        <v>0</v>
      </c>
      <c r="BD1039" s="233">
        <f t="shared" si="22"/>
        <v>0</v>
      </c>
      <c r="BE1039" s="233">
        <f t="shared" si="23"/>
        <v>0</v>
      </c>
      <c r="CA1039" s="258">
        <v>8</v>
      </c>
      <c r="CB1039" s="258">
        <v>0</v>
      </c>
    </row>
    <row r="1040" spans="1:80">
      <c r="A1040" s="259">
        <v>307</v>
      </c>
      <c r="B1040" s="260" t="s">
        <v>1387</v>
      </c>
      <c r="C1040" s="261" t="s">
        <v>1388</v>
      </c>
      <c r="D1040" s="262" t="s">
        <v>181</v>
      </c>
      <c r="E1040" s="263">
        <v>258.56556175999998</v>
      </c>
      <c r="F1040" s="263"/>
      <c r="G1040" s="264">
        <f t="shared" si="16"/>
        <v>0</v>
      </c>
      <c r="H1040" s="265">
        <v>0</v>
      </c>
      <c r="I1040" s="266">
        <f t="shared" si="17"/>
        <v>0</v>
      </c>
      <c r="J1040" s="265"/>
      <c r="K1040" s="266">
        <f t="shared" si="18"/>
        <v>0</v>
      </c>
      <c r="O1040" s="258">
        <v>2</v>
      </c>
      <c r="AA1040" s="233">
        <v>8</v>
      </c>
      <c r="AB1040" s="233">
        <v>1</v>
      </c>
      <c r="AC1040" s="233">
        <v>3</v>
      </c>
      <c r="AZ1040" s="233">
        <v>1</v>
      </c>
      <c r="BA1040" s="233">
        <f t="shared" si="19"/>
        <v>0</v>
      </c>
      <c r="BB1040" s="233">
        <f t="shared" si="20"/>
        <v>0</v>
      </c>
      <c r="BC1040" s="233">
        <f t="shared" si="21"/>
        <v>0</v>
      </c>
      <c r="BD1040" s="233">
        <f t="shared" si="22"/>
        <v>0</v>
      </c>
      <c r="BE1040" s="233">
        <f t="shared" si="23"/>
        <v>0</v>
      </c>
      <c r="CA1040" s="258">
        <v>8</v>
      </c>
      <c r="CB1040" s="258">
        <v>1</v>
      </c>
    </row>
    <row r="1041" spans="1:80">
      <c r="A1041" s="259">
        <v>308</v>
      </c>
      <c r="B1041" s="260" t="s">
        <v>1389</v>
      </c>
      <c r="C1041" s="261" t="s">
        <v>1390</v>
      </c>
      <c r="D1041" s="262" t="s">
        <v>181</v>
      </c>
      <c r="E1041" s="263">
        <v>64.641390439999995</v>
      </c>
      <c r="F1041" s="263"/>
      <c r="G1041" s="264">
        <f t="shared" si="16"/>
        <v>0</v>
      </c>
      <c r="H1041" s="265">
        <v>0</v>
      </c>
      <c r="I1041" s="266">
        <f t="shared" si="17"/>
        <v>0</v>
      </c>
      <c r="J1041" s="265"/>
      <c r="K1041" s="266">
        <f t="shared" si="18"/>
        <v>0</v>
      </c>
      <c r="O1041" s="258">
        <v>2</v>
      </c>
      <c r="AA1041" s="233">
        <v>8</v>
      </c>
      <c r="AB1041" s="233">
        <v>0</v>
      </c>
      <c r="AC1041" s="233">
        <v>3</v>
      </c>
      <c r="AZ1041" s="233">
        <v>1</v>
      </c>
      <c r="BA1041" s="233">
        <f t="shared" si="19"/>
        <v>0</v>
      </c>
      <c r="BB1041" s="233">
        <f t="shared" si="20"/>
        <v>0</v>
      </c>
      <c r="BC1041" s="233">
        <f t="shared" si="21"/>
        <v>0</v>
      </c>
      <c r="BD1041" s="233">
        <f t="shared" si="22"/>
        <v>0</v>
      </c>
      <c r="BE1041" s="233">
        <f t="shared" si="23"/>
        <v>0</v>
      </c>
      <c r="CA1041" s="258">
        <v>8</v>
      </c>
      <c r="CB1041" s="258">
        <v>0</v>
      </c>
    </row>
    <row r="1042" spans="1:80">
      <c r="A1042" s="259">
        <v>309</v>
      </c>
      <c r="B1042" s="260" t="s">
        <v>1391</v>
      </c>
      <c r="C1042" s="261" t="s">
        <v>1392</v>
      </c>
      <c r="D1042" s="262" t="s">
        <v>181</v>
      </c>
      <c r="E1042" s="263">
        <v>64.641390439999995</v>
      </c>
      <c r="F1042" s="263"/>
      <c r="G1042" s="264">
        <f t="shared" si="16"/>
        <v>0</v>
      </c>
      <c r="H1042" s="265">
        <v>0</v>
      </c>
      <c r="I1042" s="266">
        <f t="shared" si="17"/>
        <v>0</v>
      </c>
      <c r="J1042" s="265"/>
      <c r="K1042" s="266">
        <f t="shared" si="18"/>
        <v>0</v>
      </c>
      <c r="O1042" s="258">
        <v>2</v>
      </c>
      <c r="AA1042" s="233">
        <v>8</v>
      </c>
      <c r="AB1042" s="233">
        <v>0</v>
      </c>
      <c r="AC1042" s="233">
        <v>3</v>
      </c>
      <c r="AZ1042" s="233">
        <v>1</v>
      </c>
      <c r="BA1042" s="233">
        <f t="shared" si="19"/>
        <v>0</v>
      </c>
      <c r="BB1042" s="233">
        <f t="shared" si="20"/>
        <v>0</v>
      </c>
      <c r="BC1042" s="233">
        <f t="shared" si="21"/>
        <v>0</v>
      </c>
      <c r="BD1042" s="233">
        <f t="shared" si="22"/>
        <v>0</v>
      </c>
      <c r="BE1042" s="233">
        <f t="shared" si="23"/>
        <v>0</v>
      </c>
      <c r="CA1042" s="258">
        <v>8</v>
      </c>
      <c r="CB1042" s="258">
        <v>0</v>
      </c>
    </row>
    <row r="1043" spans="1:80">
      <c r="A1043" s="276"/>
      <c r="B1043" s="277" t="s">
        <v>103</v>
      </c>
      <c r="C1043" s="278" t="s">
        <v>1372</v>
      </c>
      <c r="D1043" s="279"/>
      <c r="E1043" s="280"/>
      <c r="F1043" s="281"/>
      <c r="G1043" s="282">
        <f>SUM(G1032:G1042)</f>
        <v>0</v>
      </c>
      <c r="H1043" s="283"/>
      <c r="I1043" s="284">
        <f>SUM(I1032:I1042)</f>
        <v>0</v>
      </c>
      <c r="J1043" s="283"/>
      <c r="K1043" s="284">
        <f>SUM(K1032:K1042)</f>
        <v>0</v>
      </c>
      <c r="O1043" s="258">
        <v>4</v>
      </c>
      <c r="BA1043" s="285">
        <f>SUM(BA1032:BA1042)</f>
        <v>0</v>
      </c>
      <c r="BB1043" s="285">
        <f>SUM(BB1032:BB1042)</f>
        <v>0</v>
      </c>
      <c r="BC1043" s="285">
        <f>SUM(BC1032:BC1042)</f>
        <v>0</v>
      </c>
      <c r="BD1043" s="285">
        <f>SUM(BD1032:BD1042)</f>
        <v>0</v>
      </c>
      <c r="BE1043" s="285">
        <f>SUM(BE1032:BE1042)</f>
        <v>0</v>
      </c>
    </row>
    <row r="1044" spans="1:80">
      <c r="E1044" s="233"/>
    </row>
    <row r="1045" spans="1:80">
      <c r="E1045" s="233"/>
    </row>
    <row r="1046" spans="1:80">
      <c r="E1046" s="233"/>
    </row>
    <row r="1047" spans="1:80">
      <c r="E1047" s="233"/>
    </row>
    <row r="1048" spans="1:80">
      <c r="E1048" s="233"/>
    </row>
    <row r="1049" spans="1:80">
      <c r="E1049" s="233"/>
    </row>
    <row r="1050" spans="1:80">
      <c r="E1050" s="233"/>
    </row>
    <row r="1051" spans="1:80">
      <c r="E1051" s="233"/>
    </row>
    <row r="1052" spans="1:80">
      <c r="E1052" s="233"/>
    </row>
    <row r="1053" spans="1:80">
      <c r="E1053" s="233"/>
    </row>
    <row r="1054" spans="1:80">
      <c r="E1054" s="233"/>
    </row>
    <row r="1055" spans="1:80">
      <c r="E1055" s="233"/>
    </row>
    <row r="1056" spans="1:80">
      <c r="E1056" s="233"/>
    </row>
    <row r="1057" spans="1:7">
      <c r="E1057" s="233"/>
    </row>
    <row r="1058" spans="1:7">
      <c r="E1058" s="233"/>
    </row>
    <row r="1059" spans="1:7">
      <c r="E1059" s="233"/>
    </row>
    <row r="1060" spans="1:7">
      <c r="E1060" s="233"/>
    </row>
    <row r="1061" spans="1:7">
      <c r="E1061" s="233"/>
    </row>
    <row r="1062" spans="1:7">
      <c r="E1062" s="233"/>
    </row>
    <row r="1063" spans="1:7">
      <c r="E1063" s="233"/>
    </row>
    <row r="1064" spans="1:7">
      <c r="E1064" s="233"/>
    </row>
    <row r="1065" spans="1:7">
      <c r="E1065" s="233"/>
    </row>
    <row r="1066" spans="1:7">
      <c r="E1066" s="233"/>
    </row>
    <row r="1067" spans="1:7">
      <c r="A1067" s="275"/>
      <c r="B1067" s="275"/>
      <c r="C1067" s="275"/>
      <c r="D1067" s="275"/>
      <c r="E1067" s="275"/>
      <c r="F1067" s="275"/>
      <c r="G1067" s="275"/>
    </row>
    <row r="1068" spans="1:7">
      <c r="A1068" s="275"/>
      <c r="B1068" s="275"/>
      <c r="C1068" s="275"/>
      <c r="D1068" s="275"/>
      <c r="E1068" s="275"/>
      <c r="F1068" s="275"/>
      <c r="G1068" s="275"/>
    </row>
    <row r="1069" spans="1:7">
      <c r="A1069" s="275"/>
      <c r="B1069" s="275"/>
      <c r="C1069" s="275"/>
      <c r="D1069" s="275"/>
      <c r="E1069" s="275"/>
      <c r="F1069" s="275"/>
      <c r="G1069" s="275"/>
    </row>
    <row r="1070" spans="1:7">
      <c r="A1070" s="275"/>
      <c r="B1070" s="275"/>
      <c r="C1070" s="275"/>
      <c r="D1070" s="275"/>
      <c r="E1070" s="275"/>
      <c r="F1070" s="275"/>
      <c r="G1070" s="275"/>
    </row>
    <row r="1071" spans="1:7">
      <c r="E1071" s="233"/>
    </row>
    <row r="1072" spans="1:7">
      <c r="E1072" s="233"/>
    </row>
    <row r="1073" spans="5:5">
      <c r="E1073" s="233"/>
    </row>
    <row r="1074" spans="5:5">
      <c r="E1074" s="233"/>
    </row>
    <row r="1075" spans="5:5">
      <c r="E1075" s="233"/>
    </row>
    <row r="1076" spans="5:5">
      <c r="E1076" s="233"/>
    </row>
    <row r="1077" spans="5:5">
      <c r="E1077" s="233"/>
    </row>
    <row r="1078" spans="5:5">
      <c r="E1078" s="233"/>
    </row>
    <row r="1079" spans="5:5">
      <c r="E1079" s="233"/>
    </row>
    <row r="1080" spans="5:5">
      <c r="E1080" s="233"/>
    </row>
    <row r="1081" spans="5:5">
      <c r="E1081" s="233"/>
    </row>
    <row r="1082" spans="5:5">
      <c r="E1082" s="233"/>
    </row>
    <row r="1083" spans="5:5">
      <c r="E1083" s="233"/>
    </row>
    <row r="1084" spans="5:5">
      <c r="E1084" s="233"/>
    </row>
    <row r="1085" spans="5:5">
      <c r="E1085" s="233"/>
    </row>
    <row r="1086" spans="5:5">
      <c r="E1086" s="233"/>
    </row>
    <row r="1087" spans="5:5">
      <c r="E1087" s="233"/>
    </row>
    <row r="1088" spans="5:5">
      <c r="E1088" s="233"/>
    </row>
    <row r="1089" spans="1:7">
      <c r="E1089" s="233"/>
    </row>
    <row r="1090" spans="1:7">
      <c r="E1090" s="233"/>
    </row>
    <row r="1091" spans="1:7">
      <c r="E1091" s="233"/>
    </row>
    <row r="1092" spans="1:7">
      <c r="E1092" s="233"/>
    </row>
    <row r="1093" spans="1:7">
      <c r="E1093" s="233"/>
    </row>
    <row r="1094" spans="1:7">
      <c r="E1094" s="233"/>
    </row>
    <row r="1095" spans="1:7">
      <c r="E1095" s="233"/>
    </row>
    <row r="1096" spans="1:7">
      <c r="E1096" s="233"/>
    </row>
    <row r="1097" spans="1:7">
      <c r="E1097" s="233"/>
    </row>
    <row r="1098" spans="1:7">
      <c r="E1098" s="233"/>
    </row>
    <row r="1099" spans="1:7">
      <c r="E1099" s="233"/>
    </row>
    <row r="1100" spans="1:7">
      <c r="E1100" s="233"/>
    </row>
    <row r="1101" spans="1:7">
      <c r="E1101" s="233"/>
    </row>
    <row r="1102" spans="1:7">
      <c r="A1102" s="286"/>
      <c r="B1102" s="286"/>
    </row>
    <row r="1103" spans="1:7">
      <c r="A1103" s="275"/>
      <c r="B1103" s="275"/>
      <c r="C1103" s="287"/>
      <c r="D1103" s="287"/>
      <c r="E1103" s="288"/>
      <c r="F1103" s="287"/>
      <c r="G1103" s="289"/>
    </row>
    <row r="1104" spans="1:7">
      <c r="A1104" s="290"/>
      <c r="B1104" s="290"/>
      <c r="C1104" s="275"/>
      <c r="D1104" s="275"/>
      <c r="E1104" s="291"/>
      <c r="F1104" s="275"/>
      <c r="G1104" s="275"/>
    </row>
    <row r="1105" spans="1:7">
      <c r="A1105" s="275"/>
      <c r="B1105" s="275"/>
      <c r="C1105" s="275"/>
      <c r="D1105" s="275"/>
      <c r="E1105" s="291"/>
      <c r="F1105" s="275"/>
      <c r="G1105" s="275"/>
    </row>
    <row r="1106" spans="1:7">
      <c r="A1106" s="275"/>
      <c r="B1106" s="275"/>
      <c r="C1106" s="275"/>
      <c r="D1106" s="275"/>
      <c r="E1106" s="291"/>
      <c r="F1106" s="275"/>
      <c r="G1106" s="275"/>
    </row>
    <row r="1107" spans="1:7">
      <c r="A1107" s="275"/>
      <c r="B1107" s="275"/>
      <c r="C1107" s="275"/>
      <c r="D1107" s="275"/>
      <c r="E1107" s="291"/>
      <c r="F1107" s="275"/>
      <c r="G1107" s="275"/>
    </row>
    <row r="1108" spans="1:7">
      <c r="A1108" s="275"/>
      <c r="B1108" s="275"/>
      <c r="C1108" s="275"/>
      <c r="D1108" s="275"/>
      <c r="E1108" s="291"/>
      <c r="F1108" s="275"/>
      <c r="G1108" s="275"/>
    </row>
    <row r="1109" spans="1:7">
      <c r="A1109" s="275"/>
      <c r="B1109" s="275"/>
      <c r="C1109" s="275"/>
      <c r="D1109" s="275"/>
      <c r="E1109" s="291"/>
      <c r="F1109" s="275"/>
      <c r="G1109" s="275"/>
    </row>
    <row r="1110" spans="1:7">
      <c r="A1110" s="275"/>
      <c r="B1110" s="275"/>
      <c r="C1110" s="275"/>
      <c r="D1110" s="275"/>
      <c r="E1110" s="291"/>
      <c r="F1110" s="275"/>
      <c r="G1110" s="275"/>
    </row>
    <row r="1111" spans="1:7">
      <c r="A1111" s="275"/>
      <c r="B1111" s="275"/>
      <c r="C1111" s="275"/>
      <c r="D1111" s="275"/>
      <c r="E1111" s="291"/>
      <c r="F1111" s="275"/>
      <c r="G1111" s="275"/>
    </row>
    <row r="1112" spans="1:7">
      <c r="A1112" s="275"/>
      <c r="B1112" s="275"/>
      <c r="C1112" s="275"/>
      <c r="D1112" s="275"/>
      <c r="E1112" s="291"/>
      <c r="F1112" s="275"/>
      <c r="G1112" s="275"/>
    </row>
    <row r="1113" spans="1:7">
      <c r="A1113" s="275"/>
      <c r="B1113" s="275"/>
      <c r="C1113" s="275"/>
      <c r="D1113" s="275"/>
      <c r="E1113" s="291"/>
      <c r="F1113" s="275"/>
      <c r="G1113" s="275"/>
    </row>
    <row r="1114" spans="1:7">
      <c r="A1114" s="275"/>
      <c r="B1114" s="275"/>
      <c r="C1114" s="275"/>
      <c r="D1114" s="275"/>
      <c r="E1114" s="291"/>
      <c r="F1114" s="275"/>
      <c r="G1114" s="275"/>
    </row>
    <row r="1115" spans="1:7">
      <c r="A1115" s="275"/>
      <c r="B1115" s="275"/>
      <c r="C1115" s="275"/>
      <c r="D1115" s="275"/>
      <c r="E1115" s="291"/>
      <c r="F1115" s="275"/>
      <c r="G1115" s="275"/>
    </row>
    <row r="1116" spans="1:7">
      <c r="A1116" s="275"/>
      <c r="B1116" s="275"/>
      <c r="C1116" s="275"/>
      <c r="D1116" s="275"/>
      <c r="E1116" s="291"/>
      <c r="F1116" s="275"/>
      <c r="G1116" s="275"/>
    </row>
  </sheetData>
  <mergeCells count="658">
    <mergeCell ref="C41:D41"/>
    <mergeCell ref="C42:D42"/>
    <mergeCell ref="A1:G1"/>
    <mergeCell ref="A3:B3"/>
    <mergeCell ref="A4:B4"/>
    <mergeCell ref="E4:G4"/>
    <mergeCell ref="C9:D9"/>
    <mergeCell ref="C10:D10"/>
    <mergeCell ref="C25:D25"/>
    <mergeCell ref="C26:D26"/>
    <mergeCell ref="C27:D27"/>
    <mergeCell ref="C47:D47"/>
    <mergeCell ref="C48:D48"/>
    <mergeCell ref="C50:D50"/>
    <mergeCell ref="C51:D51"/>
    <mergeCell ref="C54:D54"/>
    <mergeCell ref="C55:D55"/>
    <mergeCell ref="C16:D16"/>
    <mergeCell ref="C17:D17"/>
    <mergeCell ref="C19:D19"/>
    <mergeCell ref="C20:D20"/>
    <mergeCell ref="C22:D22"/>
    <mergeCell ref="C23:D23"/>
    <mergeCell ref="C44:D44"/>
    <mergeCell ref="C45:D45"/>
    <mergeCell ref="C28:D28"/>
    <mergeCell ref="C29:D29"/>
    <mergeCell ref="C30:D30"/>
    <mergeCell ref="C31:D31"/>
    <mergeCell ref="C33:D33"/>
    <mergeCell ref="C34:D34"/>
    <mergeCell ref="C36:D36"/>
    <mergeCell ref="C37:D37"/>
    <mergeCell ref="C39:D39"/>
    <mergeCell ref="C40:D40"/>
    <mergeCell ref="C66:D66"/>
    <mergeCell ref="C67:D67"/>
    <mergeCell ref="C71:D71"/>
    <mergeCell ref="C72:D72"/>
    <mergeCell ref="C73:D73"/>
    <mergeCell ref="C74:D74"/>
    <mergeCell ref="C75:D75"/>
    <mergeCell ref="C76:D76"/>
    <mergeCell ref="C56:D56"/>
    <mergeCell ref="C58:D58"/>
    <mergeCell ref="C60:D60"/>
    <mergeCell ref="C61:D61"/>
    <mergeCell ref="C62:D62"/>
    <mergeCell ref="C64:D64"/>
    <mergeCell ref="C85:D85"/>
    <mergeCell ref="C86:D86"/>
    <mergeCell ref="C88:D88"/>
    <mergeCell ref="C89:D89"/>
    <mergeCell ref="C90:D90"/>
    <mergeCell ref="C91:D91"/>
    <mergeCell ref="C77:D77"/>
    <mergeCell ref="C79:D79"/>
    <mergeCell ref="C81:D81"/>
    <mergeCell ref="C82:D82"/>
    <mergeCell ref="C83:D83"/>
    <mergeCell ref="C84:D84"/>
    <mergeCell ref="C103:D103"/>
    <mergeCell ref="C105:D105"/>
    <mergeCell ref="C109:D109"/>
    <mergeCell ref="C110:D110"/>
    <mergeCell ref="C111:D111"/>
    <mergeCell ref="C112:D112"/>
    <mergeCell ref="C113:D113"/>
    <mergeCell ref="C114:D114"/>
    <mergeCell ref="C93:D93"/>
    <mergeCell ref="C95:D95"/>
    <mergeCell ref="C96:D96"/>
    <mergeCell ref="C98:D98"/>
    <mergeCell ref="C99:D99"/>
    <mergeCell ref="C101:D101"/>
    <mergeCell ref="C122:D122"/>
    <mergeCell ref="C123:D123"/>
    <mergeCell ref="C125:D125"/>
    <mergeCell ref="C126:D126"/>
    <mergeCell ref="C128:D128"/>
    <mergeCell ref="C129:D129"/>
    <mergeCell ref="C115:D115"/>
    <mergeCell ref="C116:D116"/>
    <mergeCell ref="C117:D117"/>
    <mergeCell ref="C119:D119"/>
    <mergeCell ref="C120:D120"/>
    <mergeCell ref="C121:D121"/>
    <mergeCell ref="C130:D130"/>
    <mergeCell ref="C132:D132"/>
    <mergeCell ref="C133:D133"/>
    <mergeCell ref="C135:D135"/>
    <mergeCell ref="C136:D136"/>
    <mergeCell ref="C150:D150"/>
    <mergeCell ref="C152:D152"/>
    <mergeCell ref="C153:D153"/>
    <mergeCell ref="C155:D155"/>
    <mergeCell ref="C140:D140"/>
    <mergeCell ref="C141:D141"/>
    <mergeCell ref="C143:D143"/>
    <mergeCell ref="C144:D144"/>
    <mergeCell ref="C145:D145"/>
    <mergeCell ref="C146:D146"/>
    <mergeCell ref="C147:D147"/>
    <mergeCell ref="C148:D148"/>
    <mergeCell ref="C149:D149"/>
    <mergeCell ref="C173:D173"/>
    <mergeCell ref="C174:D174"/>
    <mergeCell ref="C175:D175"/>
    <mergeCell ref="C176:D176"/>
    <mergeCell ref="C177:D177"/>
    <mergeCell ref="C178:D178"/>
    <mergeCell ref="C157:D157"/>
    <mergeCell ref="C158:D158"/>
    <mergeCell ref="C160:D160"/>
    <mergeCell ref="C161:D161"/>
    <mergeCell ref="C164:D164"/>
    <mergeCell ref="C165:D165"/>
    <mergeCell ref="C188:D188"/>
    <mergeCell ref="C189:D189"/>
    <mergeCell ref="C190:D190"/>
    <mergeCell ref="C191:D191"/>
    <mergeCell ref="C192:D192"/>
    <mergeCell ref="C193:D193"/>
    <mergeCell ref="C180:D180"/>
    <mergeCell ref="C181:D181"/>
    <mergeCell ref="C182:D182"/>
    <mergeCell ref="C183:D183"/>
    <mergeCell ref="C184:D184"/>
    <mergeCell ref="C185:D185"/>
    <mergeCell ref="C204:D204"/>
    <mergeCell ref="C205:D205"/>
    <mergeCell ref="C208:D208"/>
    <mergeCell ref="C212:D212"/>
    <mergeCell ref="C214:D214"/>
    <mergeCell ref="C216:D216"/>
    <mergeCell ref="C217:D217"/>
    <mergeCell ref="C218:D218"/>
    <mergeCell ref="C196:D196"/>
    <mergeCell ref="C197:D197"/>
    <mergeCell ref="C198:D198"/>
    <mergeCell ref="C199:D199"/>
    <mergeCell ref="C200:D200"/>
    <mergeCell ref="C201:D201"/>
    <mergeCell ref="C225:D225"/>
    <mergeCell ref="C226:D226"/>
    <mergeCell ref="C227:D227"/>
    <mergeCell ref="C228:D228"/>
    <mergeCell ref="C230:D230"/>
    <mergeCell ref="C232:D232"/>
    <mergeCell ref="C219:D219"/>
    <mergeCell ref="C220:D220"/>
    <mergeCell ref="C221:D221"/>
    <mergeCell ref="C222:D222"/>
    <mergeCell ref="C223:D223"/>
    <mergeCell ref="C224:D224"/>
    <mergeCell ref="C239:D239"/>
    <mergeCell ref="C240:D240"/>
    <mergeCell ref="C241:D241"/>
    <mergeCell ref="C242:D242"/>
    <mergeCell ref="C243:D243"/>
    <mergeCell ref="C244:D244"/>
    <mergeCell ref="C233:D233"/>
    <mergeCell ref="C234:D234"/>
    <mergeCell ref="C235:D235"/>
    <mergeCell ref="C236:D236"/>
    <mergeCell ref="C237:D237"/>
    <mergeCell ref="C238:D238"/>
    <mergeCell ref="C254:D254"/>
    <mergeCell ref="C256:D256"/>
    <mergeCell ref="C257:D257"/>
    <mergeCell ref="C259:D259"/>
    <mergeCell ref="C260:D260"/>
    <mergeCell ref="C262:D262"/>
    <mergeCell ref="C246:D246"/>
    <mergeCell ref="C247:D247"/>
    <mergeCell ref="C248:D248"/>
    <mergeCell ref="C249:D249"/>
    <mergeCell ref="C251:D251"/>
    <mergeCell ref="C253:D253"/>
    <mergeCell ref="C269:D269"/>
    <mergeCell ref="C270:D270"/>
    <mergeCell ref="C271:D271"/>
    <mergeCell ref="C272:D272"/>
    <mergeCell ref="C273:D273"/>
    <mergeCell ref="C275:D275"/>
    <mergeCell ref="C263:D263"/>
    <mergeCell ref="C264:D264"/>
    <mergeCell ref="C265:D265"/>
    <mergeCell ref="C266:D266"/>
    <mergeCell ref="C267:D267"/>
    <mergeCell ref="C268:D268"/>
    <mergeCell ref="C286:D286"/>
    <mergeCell ref="C287:D287"/>
    <mergeCell ref="C291:D291"/>
    <mergeCell ref="C292:D292"/>
    <mergeCell ref="C293:D293"/>
    <mergeCell ref="C294:D294"/>
    <mergeCell ref="C295:D295"/>
    <mergeCell ref="C296:D296"/>
    <mergeCell ref="C276:D276"/>
    <mergeCell ref="C278:D278"/>
    <mergeCell ref="C280:D280"/>
    <mergeCell ref="C281:D281"/>
    <mergeCell ref="C283:D283"/>
    <mergeCell ref="C284:D284"/>
    <mergeCell ref="C303:D303"/>
    <mergeCell ref="C304:D304"/>
    <mergeCell ref="C306:D306"/>
    <mergeCell ref="C307:D307"/>
    <mergeCell ref="C308:D308"/>
    <mergeCell ref="C309:D309"/>
    <mergeCell ref="C297:D297"/>
    <mergeCell ref="C298:D298"/>
    <mergeCell ref="C299:D299"/>
    <mergeCell ref="C300:D300"/>
    <mergeCell ref="C301:D301"/>
    <mergeCell ref="C302:D302"/>
    <mergeCell ref="C316:D316"/>
    <mergeCell ref="C317:D317"/>
    <mergeCell ref="C318:D318"/>
    <mergeCell ref="C320:D320"/>
    <mergeCell ref="C321:D321"/>
    <mergeCell ref="C322:D322"/>
    <mergeCell ref="C310:D310"/>
    <mergeCell ref="C311:D311"/>
    <mergeCell ref="C312:D312"/>
    <mergeCell ref="C313:D313"/>
    <mergeCell ref="C314:D314"/>
    <mergeCell ref="C315:D315"/>
    <mergeCell ref="C329:D329"/>
    <mergeCell ref="C330:D330"/>
    <mergeCell ref="C331:D331"/>
    <mergeCell ref="C333:D333"/>
    <mergeCell ref="C334:D334"/>
    <mergeCell ref="C335:D335"/>
    <mergeCell ref="C323:D323"/>
    <mergeCell ref="C324:D324"/>
    <mergeCell ref="C325:D325"/>
    <mergeCell ref="C326:D326"/>
    <mergeCell ref="C327:D327"/>
    <mergeCell ref="C328:D328"/>
    <mergeCell ref="C343:D343"/>
    <mergeCell ref="C344:D344"/>
    <mergeCell ref="C345:D345"/>
    <mergeCell ref="C346:D346"/>
    <mergeCell ref="C347:D347"/>
    <mergeCell ref="C348:D348"/>
    <mergeCell ref="C336:D336"/>
    <mergeCell ref="C337:D337"/>
    <mergeCell ref="C338:D338"/>
    <mergeCell ref="C339:D339"/>
    <mergeCell ref="C340:D340"/>
    <mergeCell ref="C342:D342"/>
    <mergeCell ref="C356:D356"/>
    <mergeCell ref="C357:D357"/>
    <mergeCell ref="C358:D358"/>
    <mergeCell ref="C359:D359"/>
    <mergeCell ref="C360:D360"/>
    <mergeCell ref="C362:D362"/>
    <mergeCell ref="C349:D349"/>
    <mergeCell ref="C350:D350"/>
    <mergeCell ref="C351:D351"/>
    <mergeCell ref="C352:D352"/>
    <mergeCell ref="C353:D353"/>
    <mergeCell ref="C354:D354"/>
    <mergeCell ref="C370:D370"/>
    <mergeCell ref="C372:D372"/>
    <mergeCell ref="C374:D374"/>
    <mergeCell ref="C375:D375"/>
    <mergeCell ref="C376:D376"/>
    <mergeCell ref="C377:D377"/>
    <mergeCell ref="C363:D363"/>
    <mergeCell ref="C364:D364"/>
    <mergeCell ref="C365:D365"/>
    <mergeCell ref="C366:D366"/>
    <mergeCell ref="C367:D367"/>
    <mergeCell ref="C369:D369"/>
    <mergeCell ref="C384:D384"/>
    <mergeCell ref="C386:D386"/>
    <mergeCell ref="C388:D388"/>
    <mergeCell ref="C389:D389"/>
    <mergeCell ref="C391:D391"/>
    <mergeCell ref="C392:D392"/>
    <mergeCell ref="C378:D378"/>
    <mergeCell ref="C379:D379"/>
    <mergeCell ref="C380:D380"/>
    <mergeCell ref="C381:D381"/>
    <mergeCell ref="C382:D382"/>
    <mergeCell ref="C383:D383"/>
    <mergeCell ref="C406:D406"/>
    <mergeCell ref="C409:D409"/>
    <mergeCell ref="C411:D411"/>
    <mergeCell ref="C412:D412"/>
    <mergeCell ref="C413:D413"/>
    <mergeCell ref="C414:D414"/>
    <mergeCell ref="C396:D396"/>
    <mergeCell ref="C397:D397"/>
    <mergeCell ref="C398:D398"/>
    <mergeCell ref="C400:D400"/>
    <mergeCell ref="C401:D401"/>
    <mergeCell ref="C402:D402"/>
    <mergeCell ref="C403:D403"/>
    <mergeCell ref="C405:D405"/>
    <mergeCell ref="C422:D422"/>
    <mergeCell ref="C423:D423"/>
    <mergeCell ref="C424:D424"/>
    <mergeCell ref="C425:D425"/>
    <mergeCell ref="C426:D426"/>
    <mergeCell ref="C427:D427"/>
    <mergeCell ref="C415:D415"/>
    <mergeCell ref="C417:D417"/>
    <mergeCell ref="C418:D418"/>
    <mergeCell ref="C419:D419"/>
    <mergeCell ref="C420:D420"/>
    <mergeCell ref="C421:D421"/>
    <mergeCell ref="C443:D443"/>
    <mergeCell ref="C444:D444"/>
    <mergeCell ref="C445:D445"/>
    <mergeCell ref="C446:D446"/>
    <mergeCell ref="C447:D447"/>
    <mergeCell ref="C448:D448"/>
    <mergeCell ref="C449:D449"/>
    <mergeCell ref="C450:D450"/>
    <mergeCell ref="C428:D428"/>
    <mergeCell ref="C429:D429"/>
    <mergeCell ref="C430:D430"/>
    <mergeCell ref="C432:D432"/>
    <mergeCell ref="C434:D434"/>
    <mergeCell ref="C435:D435"/>
    <mergeCell ref="C465:D465"/>
    <mergeCell ref="C467:D467"/>
    <mergeCell ref="C471:D471"/>
    <mergeCell ref="C472:D472"/>
    <mergeCell ref="C473:D473"/>
    <mergeCell ref="C474:D474"/>
    <mergeCell ref="C452:D452"/>
    <mergeCell ref="C453:D453"/>
    <mergeCell ref="C455:D455"/>
    <mergeCell ref="C459:D459"/>
    <mergeCell ref="C460:D460"/>
    <mergeCell ref="C461:D461"/>
    <mergeCell ref="C494:D494"/>
    <mergeCell ref="C495:D495"/>
    <mergeCell ref="C496:D496"/>
    <mergeCell ref="C497:D497"/>
    <mergeCell ref="C498:D498"/>
    <mergeCell ref="C499:D499"/>
    <mergeCell ref="C500:D500"/>
    <mergeCell ref="C501:D501"/>
    <mergeCell ref="C480:D480"/>
    <mergeCell ref="C482:D482"/>
    <mergeCell ref="C483:D483"/>
    <mergeCell ref="C484:D484"/>
    <mergeCell ref="C486:D486"/>
    <mergeCell ref="C487:D487"/>
    <mergeCell ref="C511:D511"/>
    <mergeCell ref="C512:D512"/>
    <mergeCell ref="C513:D513"/>
    <mergeCell ref="C514:D514"/>
    <mergeCell ref="C515:D515"/>
    <mergeCell ref="C516:D516"/>
    <mergeCell ref="C502:D502"/>
    <mergeCell ref="C504:D504"/>
    <mergeCell ref="C505:D505"/>
    <mergeCell ref="C507:D507"/>
    <mergeCell ref="C508:D508"/>
    <mergeCell ref="C510:D510"/>
    <mergeCell ref="C526:D526"/>
    <mergeCell ref="C533:D533"/>
    <mergeCell ref="C534:D534"/>
    <mergeCell ref="C535:D535"/>
    <mergeCell ref="C536:D536"/>
    <mergeCell ref="C537:D537"/>
    <mergeCell ref="C538:D538"/>
    <mergeCell ref="C518:D518"/>
    <mergeCell ref="C520:D520"/>
    <mergeCell ref="C521:D521"/>
    <mergeCell ref="C522:D522"/>
    <mergeCell ref="C524:D524"/>
    <mergeCell ref="C525:D525"/>
    <mergeCell ref="C553:D553"/>
    <mergeCell ref="C555:D555"/>
    <mergeCell ref="C556:D556"/>
    <mergeCell ref="C558:D558"/>
    <mergeCell ref="C559:D559"/>
    <mergeCell ref="C560:D560"/>
    <mergeCell ref="C545:D545"/>
    <mergeCell ref="C546:D546"/>
    <mergeCell ref="C548:D548"/>
    <mergeCell ref="C549:D549"/>
    <mergeCell ref="C550:D550"/>
    <mergeCell ref="C552:D552"/>
    <mergeCell ref="C568:D568"/>
    <mergeCell ref="C569:D569"/>
    <mergeCell ref="C571:D571"/>
    <mergeCell ref="C573:D573"/>
    <mergeCell ref="C574:D574"/>
    <mergeCell ref="C576:D576"/>
    <mergeCell ref="C562:D562"/>
    <mergeCell ref="C563:D563"/>
    <mergeCell ref="C564:D564"/>
    <mergeCell ref="C565:D565"/>
    <mergeCell ref="C566:D566"/>
    <mergeCell ref="C567:D567"/>
    <mergeCell ref="C577:D577"/>
    <mergeCell ref="C579:D579"/>
    <mergeCell ref="C580:D580"/>
    <mergeCell ref="C582:D582"/>
    <mergeCell ref="C583:D583"/>
    <mergeCell ref="C606:D606"/>
    <mergeCell ref="C608:D608"/>
    <mergeCell ref="C609:D609"/>
    <mergeCell ref="C611:D611"/>
    <mergeCell ref="C613:D613"/>
    <mergeCell ref="C614:D614"/>
    <mergeCell ref="C616:D616"/>
    <mergeCell ref="C617:D617"/>
    <mergeCell ref="C619:D619"/>
    <mergeCell ref="C620:D620"/>
    <mergeCell ref="C588:D588"/>
    <mergeCell ref="C590:D590"/>
    <mergeCell ref="C593:D593"/>
    <mergeCell ref="C595:D595"/>
    <mergeCell ref="C597:D597"/>
    <mergeCell ref="C599:D599"/>
    <mergeCell ref="C601:D601"/>
    <mergeCell ref="C603:D603"/>
    <mergeCell ref="C605:D605"/>
    <mergeCell ref="C638:D638"/>
    <mergeCell ref="C646:D646"/>
    <mergeCell ref="C647:D647"/>
    <mergeCell ref="C649:D649"/>
    <mergeCell ref="C650:D650"/>
    <mergeCell ref="C651:D651"/>
    <mergeCell ref="C653:D653"/>
    <mergeCell ref="C654:D654"/>
    <mergeCell ref="C625:D625"/>
    <mergeCell ref="C629:D629"/>
    <mergeCell ref="C630:D630"/>
    <mergeCell ref="C631:D631"/>
    <mergeCell ref="C633:D633"/>
    <mergeCell ref="C635:D635"/>
    <mergeCell ref="C664:D664"/>
    <mergeCell ref="C665:D665"/>
    <mergeCell ref="C666:D666"/>
    <mergeCell ref="C668:D668"/>
    <mergeCell ref="C669:D669"/>
    <mergeCell ref="C670:D670"/>
    <mergeCell ref="C655:D655"/>
    <mergeCell ref="C656:D656"/>
    <mergeCell ref="C657:D657"/>
    <mergeCell ref="C659:D659"/>
    <mergeCell ref="C661:D661"/>
    <mergeCell ref="C662:D662"/>
    <mergeCell ref="C702:D702"/>
    <mergeCell ref="C704:D704"/>
    <mergeCell ref="C705:D705"/>
    <mergeCell ref="C706:D706"/>
    <mergeCell ref="C708:D708"/>
    <mergeCell ref="C710:D710"/>
    <mergeCell ref="C672:D672"/>
    <mergeCell ref="C673:D673"/>
    <mergeCell ref="C680:D680"/>
    <mergeCell ref="C683:D683"/>
    <mergeCell ref="C684:D684"/>
    <mergeCell ref="C685:D685"/>
    <mergeCell ref="C686:D686"/>
    <mergeCell ref="C700:D700"/>
    <mergeCell ref="C722:D722"/>
    <mergeCell ref="C724:D724"/>
    <mergeCell ref="C726:D726"/>
    <mergeCell ref="C727:D727"/>
    <mergeCell ref="C754:D754"/>
    <mergeCell ref="C763:D763"/>
    <mergeCell ref="C711:D711"/>
    <mergeCell ref="C713:D713"/>
    <mergeCell ref="C714:D714"/>
    <mergeCell ref="C716:D716"/>
    <mergeCell ref="C717:D717"/>
    <mergeCell ref="C768:D768"/>
    <mergeCell ref="C770:D770"/>
    <mergeCell ref="C771:D771"/>
    <mergeCell ref="C773:D773"/>
    <mergeCell ref="C774:D774"/>
    <mergeCell ref="C775:D775"/>
    <mergeCell ref="C778:D778"/>
    <mergeCell ref="C780:D780"/>
    <mergeCell ref="C733:D733"/>
    <mergeCell ref="C735:D735"/>
    <mergeCell ref="C737:D737"/>
    <mergeCell ref="C739:D739"/>
    <mergeCell ref="C741:D741"/>
    <mergeCell ref="C746:D746"/>
    <mergeCell ref="C747:D747"/>
    <mergeCell ref="C748:D748"/>
    <mergeCell ref="C753:D753"/>
    <mergeCell ref="C790:D790"/>
    <mergeCell ref="C792:D792"/>
    <mergeCell ref="C793:D793"/>
    <mergeCell ref="C795:D795"/>
    <mergeCell ref="C796:D796"/>
    <mergeCell ref="C798:D798"/>
    <mergeCell ref="C781:D781"/>
    <mergeCell ref="C783:D783"/>
    <mergeCell ref="C785:D785"/>
    <mergeCell ref="C786:D786"/>
    <mergeCell ref="C787:D787"/>
    <mergeCell ref="C789:D789"/>
    <mergeCell ref="C812:D812"/>
    <mergeCell ref="C813:D813"/>
    <mergeCell ref="C814:D814"/>
    <mergeCell ref="C815:D815"/>
    <mergeCell ref="C816:D816"/>
    <mergeCell ref="C817:D817"/>
    <mergeCell ref="C800:D800"/>
    <mergeCell ref="C801:D801"/>
    <mergeCell ref="C806:D806"/>
    <mergeCell ref="C807:D807"/>
    <mergeCell ref="C808:D808"/>
    <mergeCell ref="C809:D809"/>
    <mergeCell ref="C810:D810"/>
    <mergeCell ref="C811:D811"/>
    <mergeCell ref="C825:D825"/>
    <mergeCell ref="C826:D826"/>
    <mergeCell ref="C828:D828"/>
    <mergeCell ref="C829:D829"/>
    <mergeCell ref="C830:D830"/>
    <mergeCell ref="C831:D831"/>
    <mergeCell ref="C818:D818"/>
    <mergeCell ref="C819:D819"/>
    <mergeCell ref="C821:D821"/>
    <mergeCell ref="C822:D822"/>
    <mergeCell ref="C823:D823"/>
    <mergeCell ref="C824:D824"/>
    <mergeCell ref="C840:D840"/>
    <mergeCell ref="C842:D842"/>
    <mergeCell ref="C844:D844"/>
    <mergeCell ref="C846:D846"/>
    <mergeCell ref="C848:D848"/>
    <mergeCell ref="C850:D850"/>
    <mergeCell ref="C832:D832"/>
    <mergeCell ref="C833:D833"/>
    <mergeCell ref="C834:D834"/>
    <mergeCell ref="C835:D835"/>
    <mergeCell ref="C836:D836"/>
    <mergeCell ref="C838:D838"/>
    <mergeCell ref="C863:D863"/>
    <mergeCell ref="C868:D868"/>
    <mergeCell ref="C870:D870"/>
    <mergeCell ref="C871:D871"/>
    <mergeCell ref="C872:D872"/>
    <mergeCell ref="C873:D873"/>
    <mergeCell ref="C874:D874"/>
    <mergeCell ref="C875:D875"/>
    <mergeCell ref="C851:D851"/>
    <mergeCell ref="C853:D853"/>
    <mergeCell ref="C855:D855"/>
    <mergeCell ref="C857:D857"/>
    <mergeCell ref="C859:D859"/>
    <mergeCell ref="C861:D861"/>
    <mergeCell ref="C883:D883"/>
    <mergeCell ref="C884:D884"/>
    <mergeCell ref="C885:D885"/>
    <mergeCell ref="C886:D886"/>
    <mergeCell ref="C887:D887"/>
    <mergeCell ref="C888:D888"/>
    <mergeCell ref="C876:D876"/>
    <mergeCell ref="C877:D877"/>
    <mergeCell ref="C878:D878"/>
    <mergeCell ref="C879:D879"/>
    <mergeCell ref="C880:D880"/>
    <mergeCell ref="C882:D882"/>
    <mergeCell ref="C897:D897"/>
    <mergeCell ref="C898:D898"/>
    <mergeCell ref="C899:D899"/>
    <mergeCell ref="C903:D903"/>
    <mergeCell ref="C906:D906"/>
    <mergeCell ref="C908:D908"/>
    <mergeCell ref="C889:D889"/>
    <mergeCell ref="C890:D890"/>
    <mergeCell ref="C891:D891"/>
    <mergeCell ref="C892:D892"/>
    <mergeCell ref="C894:D894"/>
    <mergeCell ref="C896:D896"/>
    <mergeCell ref="C921:D921"/>
    <mergeCell ref="C923:D923"/>
    <mergeCell ref="C924:D924"/>
    <mergeCell ref="C927:D927"/>
    <mergeCell ref="C928:D928"/>
    <mergeCell ref="C930:D930"/>
    <mergeCell ref="C931:D931"/>
    <mergeCell ref="C909:D909"/>
    <mergeCell ref="C912:D912"/>
    <mergeCell ref="C913:D913"/>
    <mergeCell ref="C915:D915"/>
    <mergeCell ref="C916:D916"/>
    <mergeCell ref="C944:D944"/>
    <mergeCell ref="C945:D945"/>
    <mergeCell ref="C946:D946"/>
    <mergeCell ref="C947:D947"/>
    <mergeCell ref="C948:D948"/>
    <mergeCell ref="C949:D949"/>
    <mergeCell ref="C936:D936"/>
    <mergeCell ref="C937:D937"/>
    <mergeCell ref="C938:D938"/>
    <mergeCell ref="C939:D939"/>
    <mergeCell ref="C940:D940"/>
    <mergeCell ref="C941:D941"/>
    <mergeCell ref="C942:D942"/>
    <mergeCell ref="C943:D943"/>
    <mergeCell ref="C956:D956"/>
    <mergeCell ref="C958:D958"/>
    <mergeCell ref="C959:D959"/>
    <mergeCell ref="C961:D961"/>
    <mergeCell ref="C962:D962"/>
    <mergeCell ref="C963:D963"/>
    <mergeCell ref="C950:D950"/>
    <mergeCell ref="C951:D951"/>
    <mergeCell ref="C952:D952"/>
    <mergeCell ref="C953:D953"/>
    <mergeCell ref="C954:D954"/>
    <mergeCell ref="C955:D955"/>
    <mergeCell ref="C972:D972"/>
    <mergeCell ref="C974:D974"/>
    <mergeCell ref="C976:D976"/>
    <mergeCell ref="C978:D978"/>
    <mergeCell ref="C980:D980"/>
    <mergeCell ref="C981:D981"/>
    <mergeCell ref="C964:D964"/>
    <mergeCell ref="C965:D965"/>
    <mergeCell ref="C966:D966"/>
    <mergeCell ref="C967:D967"/>
    <mergeCell ref="C969:D969"/>
    <mergeCell ref="C970:D970"/>
    <mergeCell ref="C997:D997"/>
    <mergeCell ref="C999:D999"/>
    <mergeCell ref="C1001:D1001"/>
    <mergeCell ref="C1002:D1002"/>
    <mergeCell ref="C1003:D1003"/>
    <mergeCell ref="C1004:D1004"/>
    <mergeCell ref="C1005:D1005"/>
    <mergeCell ref="C1006:D1006"/>
    <mergeCell ref="C982:D982"/>
    <mergeCell ref="C984:D984"/>
    <mergeCell ref="C985:D985"/>
    <mergeCell ref="C990:D990"/>
    <mergeCell ref="C991:D991"/>
    <mergeCell ref="C992:D992"/>
    <mergeCell ref="C993:D993"/>
    <mergeCell ref="C1022:D1022"/>
    <mergeCell ref="C1024:D1024"/>
    <mergeCell ref="C1026:D1026"/>
    <mergeCell ref="C1008:D1008"/>
    <mergeCell ref="C1009:D1009"/>
    <mergeCell ref="C1011:D1011"/>
    <mergeCell ref="C1013:D1013"/>
    <mergeCell ref="C1017:D1017"/>
    <mergeCell ref="C1018:D1018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codeName="List23"/>
  <dimension ref="A1:BE51"/>
  <sheetViews>
    <sheetView topLeftCell="A13" workbookViewId="0">
      <selection activeCell="C8" sqref="C8:E12"/>
    </sheetView>
  </sheetViews>
  <sheetFormatPr defaultColWidth="9.109375" defaultRowHeight="13.2"/>
  <cols>
    <col min="1" max="1" width="2" style="1" customWidth="1"/>
    <col min="2" max="2" width="15" style="1" customWidth="1"/>
    <col min="3" max="3" width="15.88671875" style="1" customWidth="1"/>
    <col min="4" max="4" width="14.5546875" style="1" customWidth="1"/>
    <col min="5" max="5" width="13.5546875" style="1" customWidth="1"/>
    <col min="6" max="6" width="16.5546875" style="1" customWidth="1"/>
    <col min="7" max="7" width="15.33203125" style="1" customWidth="1"/>
    <col min="8" max="16384" width="9.109375" style="1"/>
  </cols>
  <sheetData>
    <row r="1" spans="1:57" ht="24.75" customHeight="1" thickBot="1">
      <c r="A1" s="95" t="s">
        <v>33</v>
      </c>
      <c r="B1" s="96"/>
      <c r="C1" s="96"/>
      <c r="D1" s="96"/>
      <c r="E1" s="96"/>
      <c r="F1" s="96"/>
      <c r="G1" s="96"/>
    </row>
    <row r="2" spans="1:57" ht="12.75" customHeight="1">
      <c r="A2" s="97" t="s">
        <v>34</v>
      </c>
      <c r="B2" s="98"/>
      <c r="C2" s="99">
        <v>3</v>
      </c>
      <c r="D2" s="99" t="s">
        <v>1394</v>
      </c>
      <c r="E2" s="98"/>
      <c r="F2" s="100" t="s">
        <v>35</v>
      </c>
      <c r="G2" s="101"/>
    </row>
    <row r="3" spans="1:57" ht="3" hidden="1" customHeight="1">
      <c r="A3" s="102"/>
      <c r="B3" s="103"/>
      <c r="C3" s="104"/>
      <c r="D3" s="104"/>
      <c r="E3" s="103"/>
      <c r="F3" s="105"/>
      <c r="G3" s="106"/>
    </row>
    <row r="4" spans="1:57" ht="12" customHeight="1">
      <c r="A4" s="107" t="s">
        <v>36</v>
      </c>
      <c r="B4" s="103"/>
      <c r="C4" s="104"/>
      <c r="D4" s="104"/>
      <c r="E4" s="103"/>
      <c r="F4" s="105" t="s">
        <v>37</v>
      </c>
      <c r="G4" s="108"/>
    </row>
    <row r="5" spans="1:57" ht="12.9" customHeight="1">
      <c r="A5" s="109" t="s">
        <v>107</v>
      </c>
      <c r="B5" s="110"/>
      <c r="C5" s="111" t="s">
        <v>39</v>
      </c>
      <c r="D5" s="112"/>
      <c r="E5" s="113"/>
      <c r="F5" s="105" t="s">
        <v>38</v>
      </c>
      <c r="G5" s="106"/>
    </row>
    <row r="6" spans="1:57" ht="12.9" customHeight="1">
      <c r="A6" s="107" t="s">
        <v>39</v>
      </c>
      <c r="B6" s="103"/>
      <c r="C6" s="104"/>
      <c r="D6" s="104"/>
      <c r="E6" s="103"/>
      <c r="F6" s="114" t="s">
        <v>40</v>
      </c>
      <c r="G6" s="115">
        <v>0</v>
      </c>
      <c r="O6" s="116"/>
    </row>
    <row r="7" spans="1:57" ht="12.9" customHeight="1">
      <c r="A7" s="117" t="s">
        <v>104</v>
      </c>
      <c r="B7" s="118"/>
      <c r="C7" s="119" t="s">
        <v>105</v>
      </c>
      <c r="D7" s="120"/>
      <c r="E7" s="120"/>
      <c r="F7" s="121" t="s">
        <v>41</v>
      </c>
      <c r="G7" s="115">
        <f>IF(G6=0,,ROUND((F30+F32)/G6,1))</f>
        <v>0</v>
      </c>
    </row>
    <row r="8" spans="1:57">
      <c r="A8" s="122" t="s">
        <v>42</v>
      </c>
      <c r="B8" s="105"/>
      <c r="C8" s="317" t="s">
        <v>2090</v>
      </c>
      <c r="D8" s="317"/>
      <c r="E8" s="318"/>
      <c r="F8" s="123" t="s">
        <v>43</v>
      </c>
      <c r="G8" s="124"/>
      <c r="H8" s="125"/>
      <c r="I8" s="126"/>
    </row>
    <row r="9" spans="1:57">
      <c r="A9" s="122" t="s">
        <v>44</v>
      </c>
      <c r="B9" s="105"/>
      <c r="C9" s="317" t="s">
        <v>2090</v>
      </c>
      <c r="D9" s="317"/>
      <c r="E9" s="318"/>
      <c r="F9" s="105"/>
      <c r="G9" s="127"/>
      <c r="H9" s="128"/>
    </row>
    <row r="10" spans="1:57">
      <c r="A10" s="122" t="s">
        <v>45</v>
      </c>
      <c r="B10" s="105"/>
      <c r="C10" s="317" t="s">
        <v>2091</v>
      </c>
      <c r="D10" s="317"/>
      <c r="E10" s="317"/>
      <c r="F10" s="129"/>
      <c r="G10" s="130"/>
      <c r="H10" s="131"/>
    </row>
    <row r="11" spans="1:57" ht="13.5" customHeight="1">
      <c r="A11" s="122" t="s">
        <v>46</v>
      </c>
      <c r="B11" s="105"/>
      <c r="C11" s="317"/>
      <c r="D11" s="317"/>
      <c r="E11" s="317"/>
      <c r="F11" s="132" t="s">
        <v>47</v>
      </c>
      <c r="G11" s="133"/>
      <c r="H11" s="128"/>
      <c r="BA11" s="134"/>
      <c r="BB11" s="134"/>
      <c r="BC11" s="134"/>
      <c r="BD11" s="134"/>
      <c r="BE11" s="134"/>
    </row>
    <row r="12" spans="1:57" ht="12.75" customHeight="1">
      <c r="A12" s="135" t="s">
        <v>48</v>
      </c>
      <c r="B12" s="103"/>
      <c r="C12" s="318" t="s">
        <v>2092</v>
      </c>
      <c r="D12" s="319"/>
      <c r="E12" s="320"/>
      <c r="F12" s="136" t="s">
        <v>49</v>
      </c>
      <c r="G12" s="137"/>
      <c r="H12" s="128"/>
    </row>
    <row r="13" spans="1:57" ht="28.5" customHeight="1" thickBot="1">
      <c r="A13" s="138" t="s">
        <v>50</v>
      </c>
      <c r="B13" s="139"/>
      <c r="C13" s="139"/>
      <c r="D13" s="139"/>
      <c r="E13" s="140"/>
      <c r="F13" s="140"/>
      <c r="G13" s="141"/>
      <c r="H13" s="128"/>
    </row>
    <row r="14" spans="1:57" ht="17.25" customHeight="1" thickBot="1">
      <c r="A14" s="142" t="s">
        <v>51</v>
      </c>
      <c r="B14" s="143"/>
      <c r="C14" s="144"/>
      <c r="D14" s="145" t="s">
        <v>52</v>
      </c>
      <c r="E14" s="146"/>
      <c r="F14" s="146"/>
      <c r="G14" s="144"/>
    </row>
    <row r="15" spans="1:57" ht="15.9" customHeight="1">
      <c r="A15" s="147"/>
      <c r="B15" s="148" t="s">
        <v>53</v>
      </c>
      <c r="C15" s="149">
        <f>'SO 01 3 Rek'!E16</f>
        <v>0</v>
      </c>
      <c r="D15" s="150" t="str">
        <f>'SO 01 3 Rek'!A21</f>
        <v>Ztížené výrobní podmínky</v>
      </c>
      <c r="E15" s="151"/>
      <c r="F15" s="152"/>
      <c r="G15" s="149">
        <f>'SO 01 3 Rek'!I21</f>
        <v>0</v>
      </c>
    </row>
    <row r="16" spans="1:57" ht="15.9" customHeight="1">
      <c r="A16" s="147" t="s">
        <v>54</v>
      </c>
      <c r="B16" s="148" t="s">
        <v>55</v>
      </c>
      <c r="C16" s="149">
        <f>'SO 01 3 Rek'!F16</f>
        <v>0</v>
      </c>
      <c r="D16" s="102" t="str">
        <f>'SO 01 3 Rek'!A22</f>
        <v>Oborová přirážka</v>
      </c>
      <c r="E16" s="153"/>
      <c r="F16" s="154"/>
      <c r="G16" s="149">
        <f>'SO 01 3 Rek'!I22</f>
        <v>0</v>
      </c>
    </row>
    <row r="17" spans="1:7" ht="15.9" customHeight="1">
      <c r="A17" s="147" t="s">
        <v>56</v>
      </c>
      <c r="B17" s="148" t="s">
        <v>57</v>
      </c>
      <c r="C17" s="149">
        <f>'SO 01 3 Rek'!H16</f>
        <v>0</v>
      </c>
      <c r="D17" s="102" t="str">
        <f>'SO 01 3 Rek'!A23</f>
        <v>Přesun stavebních kapacit</v>
      </c>
      <c r="E17" s="153"/>
      <c r="F17" s="154"/>
      <c r="G17" s="149">
        <f>'SO 01 3 Rek'!I23</f>
        <v>0</v>
      </c>
    </row>
    <row r="18" spans="1:7" ht="15.9" customHeight="1">
      <c r="A18" s="155" t="s">
        <v>58</v>
      </c>
      <c r="B18" s="156" t="s">
        <v>59</v>
      </c>
      <c r="C18" s="149">
        <f>'SO 01 3 Rek'!G16</f>
        <v>0</v>
      </c>
      <c r="D18" s="102" t="str">
        <f>'SO 01 3 Rek'!A24</f>
        <v>Mimostaveništní doprava</v>
      </c>
      <c r="E18" s="153"/>
      <c r="F18" s="154"/>
      <c r="G18" s="149">
        <f>'SO 01 3 Rek'!I24</f>
        <v>0</v>
      </c>
    </row>
    <row r="19" spans="1:7" ht="15.9" customHeight="1">
      <c r="A19" s="157" t="s">
        <v>60</v>
      </c>
      <c r="B19" s="148"/>
      <c r="C19" s="149">
        <f>SUM(C15:C18)</f>
        <v>0</v>
      </c>
      <c r="D19" s="102" t="str">
        <f>'SO 01 3 Rek'!A25</f>
        <v>Zařízení staveniště</v>
      </c>
      <c r="E19" s="153"/>
      <c r="F19" s="154"/>
      <c r="G19" s="149">
        <f>'SO 01 3 Rek'!I25</f>
        <v>0</v>
      </c>
    </row>
    <row r="20" spans="1:7" ht="15.9" customHeight="1">
      <c r="A20" s="157"/>
      <c r="B20" s="148"/>
      <c r="C20" s="149"/>
      <c r="D20" s="102" t="str">
        <f>'SO 01 3 Rek'!A26</f>
        <v>Provoz investora</v>
      </c>
      <c r="E20" s="153"/>
      <c r="F20" s="154"/>
      <c r="G20" s="149">
        <f>'SO 01 3 Rek'!I26</f>
        <v>0</v>
      </c>
    </row>
    <row r="21" spans="1:7" ht="15.9" customHeight="1">
      <c r="A21" s="157" t="s">
        <v>30</v>
      </c>
      <c r="B21" s="148"/>
      <c r="C21" s="149">
        <f>'SO 01 3 Rek'!I16</f>
        <v>0</v>
      </c>
      <c r="D21" s="102" t="str">
        <f>'SO 01 3 Rek'!A27</f>
        <v>Kompletační činnost (IČD)</v>
      </c>
      <c r="E21" s="153"/>
      <c r="F21" s="154"/>
      <c r="G21" s="149">
        <f>'SO 01 3 Rek'!I27</f>
        <v>0</v>
      </c>
    </row>
    <row r="22" spans="1:7" ht="15.9" customHeight="1">
      <c r="A22" s="158" t="s">
        <v>61</v>
      </c>
      <c r="B22" s="128"/>
      <c r="C22" s="149">
        <f>C19+C21</f>
        <v>0</v>
      </c>
      <c r="D22" s="102" t="s">
        <v>62</v>
      </c>
      <c r="E22" s="153"/>
      <c r="F22" s="154"/>
      <c r="G22" s="149">
        <f>G23-SUM(G15:G21)</f>
        <v>0</v>
      </c>
    </row>
    <row r="23" spans="1:7" ht="15.9" customHeight="1" thickBot="1">
      <c r="A23" s="315" t="s">
        <v>63</v>
      </c>
      <c r="B23" s="316"/>
      <c r="C23" s="159">
        <f>C22+G23</f>
        <v>0</v>
      </c>
      <c r="D23" s="160" t="s">
        <v>64</v>
      </c>
      <c r="E23" s="161"/>
      <c r="F23" s="162"/>
      <c r="G23" s="149">
        <f>'SO 01 3 Rek'!H29</f>
        <v>0</v>
      </c>
    </row>
    <row r="24" spans="1:7">
      <c r="A24" s="163" t="s">
        <v>65</v>
      </c>
      <c r="B24" s="164"/>
      <c r="C24" s="165"/>
      <c r="D24" s="164" t="s">
        <v>66</v>
      </c>
      <c r="E24" s="164"/>
      <c r="F24" s="166" t="s">
        <v>67</v>
      </c>
      <c r="G24" s="167"/>
    </row>
    <row r="25" spans="1:7">
      <c r="A25" s="158" t="s">
        <v>68</v>
      </c>
      <c r="B25" s="128"/>
      <c r="C25" s="168"/>
      <c r="D25" s="128" t="s">
        <v>68</v>
      </c>
      <c r="F25" s="169" t="s">
        <v>68</v>
      </c>
      <c r="G25" s="170"/>
    </row>
    <row r="26" spans="1:7" ht="37.5" customHeight="1">
      <c r="A26" s="158" t="s">
        <v>69</v>
      </c>
      <c r="B26" s="171"/>
      <c r="C26" s="168"/>
      <c r="D26" s="128" t="s">
        <v>69</v>
      </c>
      <c r="F26" s="169" t="s">
        <v>69</v>
      </c>
      <c r="G26" s="170"/>
    </row>
    <row r="27" spans="1:7">
      <c r="A27" s="158"/>
      <c r="B27" s="172"/>
      <c r="C27" s="168"/>
      <c r="D27" s="128"/>
      <c r="F27" s="169"/>
      <c r="G27" s="170"/>
    </row>
    <row r="28" spans="1:7">
      <c r="A28" s="158" t="s">
        <v>70</v>
      </c>
      <c r="B28" s="128"/>
      <c r="C28" s="168"/>
      <c r="D28" s="169" t="s">
        <v>71</v>
      </c>
      <c r="E28" s="168"/>
      <c r="F28" s="173" t="s">
        <v>71</v>
      </c>
      <c r="G28" s="170"/>
    </row>
    <row r="29" spans="1:7" ht="69" customHeight="1">
      <c r="A29" s="158"/>
      <c r="B29" s="128"/>
      <c r="C29" s="174"/>
      <c r="D29" s="175"/>
      <c r="E29" s="174"/>
      <c r="F29" s="128"/>
      <c r="G29" s="170"/>
    </row>
    <row r="30" spans="1:7">
      <c r="A30" s="176" t="s">
        <v>12</v>
      </c>
      <c r="B30" s="177"/>
      <c r="C30" s="178">
        <v>21</v>
      </c>
      <c r="D30" s="177" t="s">
        <v>72</v>
      </c>
      <c r="E30" s="179"/>
      <c r="F30" s="310">
        <f>C23-F32</f>
        <v>0</v>
      </c>
      <c r="G30" s="311"/>
    </row>
    <row r="31" spans="1:7">
      <c r="A31" s="176" t="s">
        <v>73</v>
      </c>
      <c r="B31" s="177"/>
      <c r="C31" s="178">
        <f>C30</f>
        <v>21</v>
      </c>
      <c r="D31" s="177" t="s">
        <v>74</v>
      </c>
      <c r="E31" s="179"/>
      <c r="F31" s="310">
        <f>ROUND(PRODUCT(F30,C31/100),0)</f>
        <v>0</v>
      </c>
      <c r="G31" s="311"/>
    </row>
    <row r="32" spans="1:7">
      <c r="A32" s="176" t="s">
        <v>12</v>
      </c>
      <c r="B32" s="177"/>
      <c r="C32" s="178">
        <v>0</v>
      </c>
      <c r="D32" s="177" t="s">
        <v>74</v>
      </c>
      <c r="E32" s="179"/>
      <c r="F32" s="310">
        <v>0</v>
      </c>
      <c r="G32" s="311"/>
    </row>
    <row r="33" spans="1:8">
      <c r="A33" s="176" t="s">
        <v>73</v>
      </c>
      <c r="B33" s="180"/>
      <c r="C33" s="181">
        <f>C32</f>
        <v>0</v>
      </c>
      <c r="D33" s="177" t="s">
        <v>74</v>
      </c>
      <c r="E33" s="154"/>
      <c r="F33" s="310">
        <f>ROUND(PRODUCT(F32,C33/100),0)</f>
        <v>0</v>
      </c>
      <c r="G33" s="311"/>
    </row>
    <row r="34" spans="1:8" s="185" customFormat="1" ht="19.5" customHeight="1" thickBot="1">
      <c r="A34" s="182" t="s">
        <v>75</v>
      </c>
      <c r="B34" s="183"/>
      <c r="C34" s="183"/>
      <c r="D34" s="183"/>
      <c r="E34" s="184"/>
      <c r="F34" s="312">
        <f>ROUND(SUM(F30:F33),0)</f>
        <v>0</v>
      </c>
      <c r="G34" s="313"/>
    </row>
    <row r="36" spans="1:8">
      <c r="A36" s="2" t="s">
        <v>76</v>
      </c>
      <c r="B36" s="2"/>
      <c r="C36" s="2"/>
      <c r="D36" s="2"/>
      <c r="E36" s="2"/>
      <c r="F36" s="2"/>
      <c r="G36" s="2"/>
      <c r="H36" s="1" t="s">
        <v>2</v>
      </c>
    </row>
    <row r="37" spans="1:8" ht="14.25" customHeight="1">
      <c r="A37" s="2"/>
      <c r="B37" s="314"/>
      <c r="C37" s="314"/>
      <c r="D37" s="314"/>
      <c r="E37" s="314"/>
      <c r="F37" s="314"/>
      <c r="G37" s="314"/>
      <c r="H37" s="1" t="s">
        <v>2</v>
      </c>
    </row>
    <row r="38" spans="1:8" ht="12.75" customHeight="1">
      <c r="A38" s="186"/>
      <c r="B38" s="314"/>
      <c r="C38" s="314"/>
      <c r="D38" s="314"/>
      <c r="E38" s="314"/>
      <c r="F38" s="314"/>
      <c r="G38" s="314"/>
      <c r="H38" s="1" t="s">
        <v>2</v>
      </c>
    </row>
    <row r="39" spans="1:8">
      <c r="A39" s="186"/>
      <c r="B39" s="314"/>
      <c r="C39" s="314"/>
      <c r="D39" s="314"/>
      <c r="E39" s="314"/>
      <c r="F39" s="314"/>
      <c r="G39" s="314"/>
      <c r="H39" s="1" t="s">
        <v>2</v>
      </c>
    </row>
    <row r="40" spans="1:8">
      <c r="A40" s="186"/>
      <c r="B40" s="314"/>
      <c r="C40" s="314"/>
      <c r="D40" s="314"/>
      <c r="E40" s="314"/>
      <c r="F40" s="314"/>
      <c r="G40" s="314"/>
      <c r="H40" s="1" t="s">
        <v>2</v>
      </c>
    </row>
    <row r="41" spans="1:8">
      <c r="A41" s="186"/>
      <c r="B41" s="314"/>
      <c r="C41" s="314"/>
      <c r="D41" s="314"/>
      <c r="E41" s="314"/>
      <c r="F41" s="314"/>
      <c r="G41" s="314"/>
      <c r="H41" s="1" t="s">
        <v>2</v>
      </c>
    </row>
    <row r="42" spans="1:8">
      <c r="A42" s="186"/>
      <c r="B42" s="314"/>
      <c r="C42" s="314"/>
      <c r="D42" s="314"/>
      <c r="E42" s="314"/>
      <c r="F42" s="314"/>
      <c r="G42" s="314"/>
      <c r="H42" s="1" t="s">
        <v>2</v>
      </c>
    </row>
    <row r="43" spans="1:8">
      <c r="A43" s="186"/>
      <c r="B43" s="314"/>
      <c r="C43" s="314"/>
      <c r="D43" s="314"/>
      <c r="E43" s="314"/>
      <c r="F43" s="314"/>
      <c r="G43" s="314"/>
      <c r="H43" s="1" t="s">
        <v>2</v>
      </c>
    </row>
    <row r="44" spans="1:8" ht="12.75" customHeight="1">
      <c r="A44" s="186"/>
      <c r="B44" s="314"/>
      <c r="C44" s="314"/>
      <c r="D44" s="314"/>
      <c r="E44" s="314"/>
      <c r="F44" s="314"/>
      <c r="G44" s="314"/>
      <c r="H44" s="1" t="s">
        <v>2</v>
      </c>
    </row>
    <row r="45" spans="1:8" ht="12.75" customHeight="1">
      <c r="A45" s="186"/>
      <c r="B45" s="314"/>
      <c r="C45" s="314"/>
      <c r="D45" s="314"/>
      <c r="E45" s="314"/>
      <c r="F45" s="314"/>
      <c r="G45" s="314"/>
      <c r="H45" s="1" t="s">
        <v>2</v>
      </c>
    </row>
    <row r="46" spans="1:8">
      <c r="B46" s="309"/>
      <c r="C46" s="309"/>
      <c r="D46" s="309"/>
      <c r="E46" s="309"/>
      <c r="F46" s="309"/>
      <c r="G46" s="309"/>
    </row>
    <row r="47" spans="1:8">
      <c r="B47" s="309"/>
      <c r="C47" s="309"/>
      <c r="D47" s="309"/>
      <c r="E47" s="309"/>
      <c r="F47" s="309"/>
      <c r="G47" s="309"/>
    </row>
    <row r="48" spans="1:8">
      <c r="B48" s="309"/>
      <c r="C48" s="309"/>
      <c r="D48" s="309"/>
      <c r="E48" s="309"/>
      <c r="F48" s="309"/>
      <c r="G48" s="309"/>
    </row>
    <row r="49" spans="2:7">
      <c r="B49" s="309"/>
      <c r="C49" s="309"/>
      <c r="D49" s="309"/>
      <c r="E49" s="309"/>
      <c r="F49" s="309"/>
      <c r="G49" s="309"/>
    </row>
    <row r="50" spans="2:7">
      <c r="B50" s="309"/>
      <c r="C50" s="309"/>
      <c r="D50" s="309"/>
      <c r="E50" s="309"/>
      <c r="F50" s="309"/>
      <c r="G50" s="309"/>
    </row>
    <row r="51" spans="2:7">
      <c r="B51" s="309"/>
      <c r="C51" s="309"/>
      <c r="D51" s="309"/>
      <c r="E51" s="309"/>
      <c r="F51" s="309"/>
      <c r="G51" s="309"/>
    </row>
  </sheetData>
  <mergeCells count="18">
    <mergeCell ref="A23:B23"/>
    <mergeCell ref="C8:E8"/>
    <mergeCell ref="C9:E9"/>
    <mergeCell ref="C10:E10"/>
    <mergeCell ref="C11:E11"/>
    <mergeCell ref="C12:E12"/>
    <mergeCell ref="B51:G51"/>
    <mergeCell ref="F30:G30"/>
    <mergeCell ref="F31:G31"/>
    <mergeCell ref="F32:G32"/>
    <mergeCell ref="F33:G33"/>
    <mergeCell ref="F34:G34"/>
    <mergeCell ref="B37:G45"/>
    <mergeCell ref="B46:G46"/>
    <mergeCell ref="B47:G47"/>
    <mergeCell ref="B48:G48"/>
    <mergeCell ref="B49:G49"/>
    <mergeCell ref="B50:G50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 codeName="List33"/>
  <dimension ref="A1:BE80"/>
  <sheetViews>
    <sheetView topLeftCell="A4" workbookViewId="0">
      <selection activeCell="E32" sqref="E32"/>
    </sheetView>
  </sheetViews>
  <sheetFormatPr defaultColWidth="9.109375" defaultRowHeight="13.2"/>
  <cols>
    <col min="1" max="1" width="5.88671875" style="1" customWidth="1"/>
    <col min="2" max="2" width="6.109375" style="1" customWidth="1"/>
    <col min="3" max="3" width="11.44140625" style="1" customWidth="1"/>
    <col min="4" max="4" width="15.88671875" style="1" customWidth="1"/>
    <col min="5" max="5" width="11.33203125" style="1" customWidth="1"/>
    <col min="6" max="6" width="10.88671875" style="1" customWidth="1"/>
    <col min="7" max="7" width="11" style="1" customWidth="1"/>
    <col min="8" max="8" width="11.109375" style="1" customWidth="1"/>
    <col min="9" max="9" width="10.6640625" style="1" customWidth="1"/>
    <col min="10" max="16384" width="9.109375" style="1"/>
  </cols>
  <sheetData>
    <row r="1" spans="1:9" ht="13.8" thickTop="1">
      <c r="A1" s="321" t="s">
        <v>3</v>
      </c>
      <c r="B1" s="322"/>
      <c r="C1" s="187" t="s">
        <v>106</v>
      </c>
      <c r="D1" s="188"/>
      <c r="E1" s="189"/>
      <c r="F1" s="188"/>
      <c r="G1" s="190" t="s">
        <v>77</v>
      </c>
      <c r="H1" s="191">
        <v>3</v>
      </c>
      <c r="I1" s="192"/>
    </row>
    <row r="2" spans="1:9" ht="13.8" thickBot="1">
      <c r="A2" s="323" t="s">
        <v>78</v>
      </c>
      <c r="B2" s="324"/>
      <c r="C2" s="193" t="s">
        <v>108</v>
      </c>
      <c r="D2" s="194"/>
      <c r="E2" s="195"/>
      <c r="F2" s="194"/>
      <c r="G2" s="325" t="s">
        <v>1394</v>
      </c>
      <c r="H2" s="326"/>
      <c r="I2" s="327"/>
    </row>
    <row r="3" spans="1:9" ht="13.8" thickTop="1">
      <c r="F3" s="128"/>
    </row>
    <row r="4" spans="1:9" ht="19.5" customHeight="1">
      <c r="A4" s="196" t="s">
        <v>79</v>
      </c>
      <c r="B4" s="197"/>
      <c r="C4" s="197"/>
      <c r="D4" s="197"/>
      <c r="E4" s="198"/>
      <c r="F4" s="197"/>
      <c r="G4" s="197"/>
      <c r="H4" s="197"/>
      <c r="I4" s="197"/>
    </row>
    <row r="5" spans="1:9" ht="13.8" thickBot="1"/>
    <row r="6" spans="1:9" s="128" customFormat="1" ht="13.8" thickBot="1">
      <c r="A6" s="199"/>
      <c r="B6" s="200" t="s">
        <v>80</v>
      </c>
      <c r="C6" s="200"/>
      <c r="D6" s="201"/>
      <c r="E6" s="202" t="s">
        <v>26</v>
      </c>
      <c r="F6" s="203" t="s">
        <v>27</v>
      </c>
      <c r="G6" s="203" t="s">
        <v>28</v>
      </c>
      <c r="H6" s="203" t="s">
        <v>29</v>
      </c>
      <c r="I6" s="204" t="s">
        <v>30</v>
      </c>
    </row>
    <row r="7" spans="1:9" s="128" customFormat="1">
      <c r="A7" s="292" t="str">
        <f>'SO 01 3 Pol'!B7</f>
        <v>1</v>
      </c>
      <c r="B7" s="62" t="str">
        <f>'SO 01 3 Pol'!C7</f>
        <v>Zemní práce</v>
      </c>
      <c r="D7" s="205"/>
      <c r="E7" s="293">
        <f>'SO 01 3 Pol'!BA17</f>
        <v>0</v>
      </c>
      <c r="F7" s="294">
        <f>'SO 01 3 Pol'!BB17</f>
        <v>0</v>
      </c>
      <c r="G7" s="294">
        <f>'SO 01 3 Pol'!BC17</f>
        <v>0</v>
      </c>
      <c r="H7" s="294">
        <f>'SO 01 3 Pol'!BD17</f>
        <v>0</v>
      </c>
      <c r="I7" s="295">
        <f>'SO 01 3 Pol'!BE17</f>
        <v>0</v>
      </c>
    </row>
    <row r="8" spans="1:9" s="128" customFormat="1">
      <c r="A8" s="292" t="str">
        <f>'SO 01 3 Pol'!B18</f>
        <v>2</v>
      </c>
      <c r="B8" s="62" t="str">
        <f>'SO 01 3 Pol'!C18</f>
        <v>Základy a zvláštní zakládání</v>
      </c>
      <c r="D8" s="205"/>
      <c r="E8" s="293">
        <f>'SO 01 3 Pol'!BA29</f>
        <v>0</v>
      </c>
      <c r="F8" s="294">
        <f>'SO 01 3 Pol'!BB29</f>
        <v>0</v>
      </c>
      <c r="G8" s="294">
        <f>'SO 01 3 Pol'!BC29</f>
        <v>0</v>
      </c>
      <c r="H8" s="294">
        <f>'SO 01 3 Pol'!BD29</f>
        <v>0</v>
      </c>
      <c r="I8" s="295">
        <f>'SO 01 3 Pol'!BE29</f>
        <v>0</v>
      </c>
    </row>
    <row r="9" spans="1:9" s="128" customFormat="1">
      <c r="A9" s="292" t="str">
        <f>'SO 01 3 Pol'!B30</f>
        <v>63</v>
      </c>
      <c r="B9" s="62" t="str">
        <f>'SO 01 3 Pol'!C30</f>
        <v>Podlahy a podlahové konstrukce</v>
      </c>
      <c r="D9" s="205"/>
      <c r="E9" s="293">
        <f>'SO 01 3 Pol'!BA34</f>
        <v>0</v>
      </c>
      <c r="F9" s="294">
        <f>'SO 01 3 Pol'!BB34</f>
        <v>0</v>
      </c>
      <c r="G9" s="294">
        <f>'SO 01 3 Pol'!BC34</f>
        <v>0</v>
      </c>
      <c r="H9" s="294">
        <f>'SO 01 3 Pol'!BD34</f>
        <v>0</v>
      </c>
      <c r="I9" s="295">
        <f>'SO 01 3 Pol'!BE34</f>
        <v>0</v>
      </c>
    </row>
    <row r="10" spans="1:9" s="128" customFormat="1">
      <c r="A10" s="292" t="str">
        <f>'SO 01 3 Pol'!B35</f>
        <v>99</v>
      </c>
      <c r="B10" s="62" t="str">
        <f>'SO 01 3 Pol'!C35</f>
        <v>Staveništní přesun hmot</v>
      </c>
      <c r="D10" s="205"/>
      <c r="E10" s="293">
        <f>'SO 01 3 Pol'!BA37</f>
        <v>0</v>
      </c>
      <c r="F10" s="294">
        <f>'SO 01 3 Pol'!BB37</f>
        <v>0</v>
      </c>
      <c r="G10" s="294">
        <f>'SO 01 3 Pol'!BC37</f>
        <v>0</v>
      </c>
      <c r="H10" s="294">
        <f>'SO 01 3 Pol'!BD37</f>
        <v>0</v>
      </c>
      <c r="I10" s="295">
        <f>'SO 01 3 Pol'!BE37</f>
        <v>0</v>
      </c>
    </row>
    <row r="11" spans="1:9" s="128" customFormat="1">
      <c r="A11" s="292" t="str">
        <f>'SO 01 3 Pol'!B38</f>
        <v>712</v>
      </c>
      <c r="B11" s="62" t="str">
        <f>'SO 01 3 Pol'!C38</f>
        <v>Živičné krytiny</v>
      </c>
      <c r="D11" s="205"/>
      <c r="E11" s="293">
        <f>'SO 01 3 Pol'!BA46</f>
        <v>0</v>
      </c>
      <c r="F11" s="294">
        <f>'SO 01 3 Pol'!BB46</f>
        <v>0</v>
      </c>
      <c r="G11" s="294">
        <f>'SO 01 3 Pol'!BC46</f>
        <v>0</v>
      </c>
      <c r="H11" s="294">
        <f>'SO 01 3 Pol'!BD46</f>
        <v>0</v>
      </c>
      <c r="I11" s="295">
        <f>'SO 01 3 Pol'!BE46</f>
        <v>0</v>
      </c>
    </row>
    <row r="12" spans="1:9" s="128" customFormat="1">
      <c r="A12" s="292" t="str">
        <f>'SO 01 3 Pol'!B47</f>
        <v>764</v>
      </c>
      <c r="B12" s="62" t="str">
        <f>'SO 01 3 Pol'!C47</f>
        <v>Konstrukce klempířské</v>
      </c>
      <c r="D12" s="205"/>
      <c r="E12" s="293">
        <f>'SO 01 3 Pol'!BA74</f>
        <v>0</v>
      </c>
      <c r="F12" s="294">
        <f>'SO 01 3 Pol'!BB74</f>
        <v>0</v>
      </c>
      <c r="G12" s="294">
        <f>'SO 01 3 Pol'!BC74</f>
        <v>0</v>
      </c>
      <c r="H12" s="294">
        <f>'SO 01 3 Pol'!BD74</f>
        <v>0</v>
      </c>
      <c r="I12" s="295">
        <f>'SO 01 3 Pol'!BE74</f>
        <v>0</v>
      </c>
    </row>
    <row r="13" spans="1:9" s="128" customFormat="1">
      <c r="A13" s="292" t="str">
        <f>'SO 01 3 Pol'!B75</f>
        <v>767</v>
      </c>
      <c r="B13" s="62" t="str">
        <f>'SO 01 3 Pol'!C75</f>
        <v>Konstrukce zámečnické</v>
      </c>
      <c r="D13" s="205"/>
      <c r="E13" s="293">
        <f>'SO 01 3 Pol'!BA89</f>
        <v>0</v>
      </c>
      <c r="F13" s="294">
        <f>'SO 01 3 Pol'!BB89</f>
        <v>0</v>
      </c>
      <c r="G13" s="294">
        <f>'SO 01 3 Pol'!BC89</f>
        <v>0</v>
      </c>
      <c r="H13" s="294">
        <f>'SO 01 3 Pol'!BD89</f>
        <v>0</v>
      </c>
      <c r="I13" s="295">
        <f>'SO 01 3 Pol'!BE89</f>
        <v>0</v>
      </c>
    </row>
    <row r="14" spans="1:9" s="128" customFormat="1">
      <c r="A14" s="292" t="str">
        <f>'SO 01 3 Pol'!B90</f>
        <v>783</v>
      </c>
      <c r="B14" s="62" t="str">
        <f>'SO 01 3 Pol'!C90</f>
        <v>Nátěry</v>
      </c>
      <c r="D14" s="205"/>
      <c r="E14" s="293">
        <f>'SO 01 3 Pol'!BA93</f>
        <v>0</v>
      </c>
      <c r="F14" s="294">
        <f>'SO 01 3 Pol'!BB93</f>
        <v>0</v>
      </c>
      <c r="G14" s="294">
        <f>'SO 01 3 Pol'!BC93</f>
        <v>0</v>
      </c>
      <c r="H14" s="294">
        <f>'SO 01 3 Pol'!BD93</f>
        <v>0</v>
      </c>
      <c r="I14" s="295">
        <f>'SO 01 3 Pol'!BE93</f>
        <v>0</v>
      </c>
    </row>
    <row r="15" spans="1:9" s="128" customFormat="1" ht="13.8" thickBot="1">
      <c r="A15" s="292" t="str">
        <f>'SO 01 3 Pol'!B94</f>
        <v>D96</v>
      </c>
      <c r="B15" s="62" t="str">
        <f>'SO 01 3 Pol'!C94</f>
        <v>Přesuny suti a vybouraných hmot</v>
      </c>
      <c r="D15" s="205"/>
      <c r="E15" s="293">
        <f>'SO 01 3 Pol'!BA102</f>
        <v>0</v>
      </c>
      <c r="F15" s="294">
        <f>'SO 01 3 Pol'!BB102</f>
        <v>0</v>
      </c>
      <c r="G15" s="294">
        <f>'SO 01 3 Pol'!BC102</f>
        <v>0</v>
      </c>
      <c r="H15" s="294">
        <f>'SO 01 3 Pol'!BD102</f>
        <v>0</v>
      </c>
      <c r="I15" s="295">
        <f>'SO 01 3 Pol'!BE102</f>
        <v>0</v>
      </c>
    </row>
    <row r="16" spans="1:9" s="14" customFormat="1" ht="13.8" thickBot="1">
      <c r="A16" s="206"/>
      <c r="B16" s="207" t="s">
        <v>81</v>
      </c>
      <c r="C16" s="207"/>
      <c r="D16" s="208"/>
      <c r="E16" s="209">
        <f>SUM(E7:E15)</f>
        <v>0</v>
      </c>
      <c r="F16" s="210">
        <f>SUM(F7:F15)</f>
        <v>0</v>
      </c>
      <c r="G16" s="210">
        <f>SUM(G7:G15)</f>
        <v>0</v>
      </c>
      <c r="H16" s="210">
        <f>SUM(H7:H15)</f>
        <v>0</v>
      </c>
      <c r="I16" s="211">
        <f>SUM(I7:I15)</f>
        <v>0</v>
      </c>
    </row>
    <row r="17" spans="1:57">
      <c r="A17" s="128"/>
      <c r="B17" s="128"/>
      <c r="C17" s="128"/>
      <c r="D17" s="128"/>
      <c r="E17" s="128"/>
      <c r="F17" s="128"/>
      <c r="G17" s="128"/>
      <c r="H17" s="128"/>
      <c r="I17" s="128"/>
    </row>
    <row r="18" spans="1:57" ht="19.5" customHeight="1">
      <c r="A18" s="197" t="s">
        <v>82</v>
      </c>
      <c r="B18" s="197"/>
      <c r="C18" s="197"/>
      <c r="D18" s="197"/>
      <c r="E18" s="197"/>
      <c r="F18" s="197"/>
      <c r="G18" s="212"/>
      <c r="H18" s="197"/>
      <c r="I18" s="197"/>
      <c r="BA18" s="134"/>
      <c r="BB18" s="134"/>
      <c r="BC18" s="134"/>
      <c r="BD18" s="134"/>
      <c r="BE18" s="134"/>
    </row>
    <row r="19" spans="1:57" ht="13.8" thickBot="1"/>
    <row r="20" spans="1:57">
      <c r="A20" s="163" t="s">
        <v>83</v>
      </c>
      <c r="B20" s="164"/>
      <c r="C20" s="164"/>
      <c r="D20" s="213"/>
      <c r="E20" s="214" t="s">
        <v>84</v>
      </c>
      <c r="F20" s="215" t="s">
        <v>13</v>
      </c>
      <c r="G20" s="216" t="s">
        <v>85</v>
      </c>
      <c r="H20" s="217"/>
      <c r="I20" s="218" t="s">
        <v>84</v>
      </c>
    </row>
    <row r="21" spans="1:57">
      <c r="A21" s="157" t="s">
        <v>144</v>
      </c>
      <c r="B21" s="148"/>
      <c r="C21" s="148"/>
      <c r="D21" s="219"/>
      <c r="E21" s="220">
        <v>0</v>
      </c>
      <c r="F21" s="221">
        <v>0</v>
      </c>
      <c r="G21" s="222">
        <v>0</v>
      </c>
      <c r="H21" s="223"/>
      <c r="I21" s="224">
        <f t="shared" ref="I21:I28" si="0">E21+F21*G21/100</f>
        <v>0</v>
      </c>
      <c r="BA21" s="1">
        <v>0</v>
      </c>
    </row>
    <row r="22" spans="1:57">
      <c r="A22" s="157" t="s">
        <v>145</v>
      </c>
      <c r="B22" s="148"/>
      <c r="C22" s="148"/>
      <c r="D22" s="219"/>
      <c r="E22" s="220">
        <v>0</v>
      </c>
      <c r="F22" s="221">
        <v>0</v>
      </c>
      <c r="G22" s="222">
        <v>0</v>
      </c>
      <c r="H22" s="223"/>
      <c r="I22" s="224">
        <f t="shared" si="0"/>
        <v>0</v>
      </c>
      <c r="BA22" s="1">
        <v>0</v>
      </c>
    </row>
    <row r="23" spans="1:57">
      <c r="A23" s="157" t="s">
        <v>146</v>
      </c>
      <c r="B23" s="148"/>
      <c r="C23" s="148"/>
      <c r="D23" s="219"/>
      <c r="E23" s="220">
        <v>0</v>
      </c>
      <c r="F23" s="221">
        <v>0</v>
      </c>
      <c r="G23" s="222">
        <v>0</v>
      </c>
      <c r="H23" s="223"/>
      <c r="I23" s="224">
        <f t="shared" si="0"/>
        <v>0</v>
      </c>
      <c r="BA23" s="1">
        <v>0</v>
      </c>
    </row>
    <row r="24" spans="1:57">
      <c r="A24" s="157" t="s">
        <v>147</v>
      </c>
      <c r="B24" s="148"/>
      <c r="C24" s="148"/>
      <c r="D24" s="219"/>
      <c r="E24" s="220">
        <v>0</v>
      </c>
      <c r="F24" s="221">
        <v>0</v>
      </c>
      <c r="G24" s="222">
        <v>0</v>
      </c>
      <c r="H24" s="223"/>
      <c r="I24" s="224">
        <f t="shared" si="0"/>
        <v>0</v>
      </c>
      <c r="BA24" s="1">
        <v>0</v>
      </c>
    </row>
    <row r="25" spans="1:57">
      <c r="A25" s="157" t="s">
        <v>148</v>
      </c>
      <c r="B25" s="148"/>
      <c r="C25" s="148"/>
      <c r="D25" s="219"/>
      <c r="E25" s="220">
        <v>0</v>
      </c>
      <c r="F25" s="221">
        <v>0</v>
      </c>
      <c r="G25" s="222">
        <v>0</v>
      </c>
      <c r="H25" s="223"/>
      <c r="I25" s="224">
        <f t="shared" si="0"/>
        <v>0</v>
      </c>
      <c r="BA25" s="1">
        <v>1</v>
      </c>
    </row>
    <row r="26" spans="1:57">
      <c r="A26" s="157" t="s">
        <v>149</v>
      </c>
      <c r="B26" s="148"/>
      <c r="C26" s="148"/>
      <c r="D26" s="219"/>
      <c r="E26" s="220">
        <v>0</v>
      </c>
      <c r="F26" s="221">
        <v>0</v>
      </c>
      <c r="G26" s="222">
        <v>0</v>
      </c>
      <c r="H26" s="223"/>
      <c r="I26" s="224">
        <f t="shared" si="0"/>
        <v>0</v>
      </c>
      <c r="BA26" s="1">
        <v>1</v>
      </c>
    </row>
    <row r="27" spans="1:57">
      <c r="A27" s="157" t="s">
        <v>150</v>
      </c>
      <c r="B27" s="148"/>
      <c r="C27" s="148"/>
      <c r="D27" s="219"/>
      <c r="E27" s="220">
        <v>0</v>
      </c>
      <c r="F27" s="221">
        <v>0</v>
      </c>
      <c r="G27" s="222">
        <v>0</v>
      </c>
      <c r="H27" s="223"/>
      <c r="I27" s="224">
        <f t="shared" si="0"/>
        <v>0</v>
      </c>
      <c r="BA27" s="1">
        <v>2</v>
      </c>
    </row>
    <row r="28" spans="1:57">
      <c r="A28" s="157" t="s">
        <v>151</v>
      </c>
      <c r="B28" s="148"/>
      <c r="C28" s="148"/>
      <c r="D28" s="219"/>
      <c r="E28" s="220">
        <v>0</v>
      </c>
      <c r="F28" s="221">
        <v>0</v>
      </c>
      <c r="G28" s="222">
        <v>0</v>
      </c>
      <c r="H28" s="223"/>
      <c r="I28" s="224">
        <f t="shared" si="0"/>
        <v>0</v>
      </c>
      <c r="BA28" s="1">
        <v>2</v>
      </c>
    </row>
    <row r="29" spans="1:57" ht="13.8" thickBot="1">
      <c r="A29" s="225"/>
      <c r="B29" s="226" t="s">
        <v>86</v>
      </c>
      <c r="C29" s="227"/>
      <c r="D29" s="228"/>
      <c r="E29" s="229"/>
      <c r="F29" s="230"/>
      <c r="G29" s="230"/>
      <c r="H29" s="328">
        <f>SUM(I21:I28)</f>
        <v>0</v>
      </c>
      <c r="I29" s="329"/>
    </row>
    <row r="31" spans="1:57">
      <c r="B31" s="14"/>
      <c r="F31" s="231"/>
      <c r="G31" s="232"/>
      <c r="H31" s="232"/>
      <c r="I31" s="46"/>
    </row>
    <row r="32" spans="1:57">
      <c r="F32" s="231"/>
      <c r="G32" s="232"/>
      <c r="H32" s="232"/>
      <c r="I32" s="46"/>
    </row>
    <row r="33" spans="6:9">
      <c r="F33" s="231"/>
      <c r="G33" s="232"/>
      <c r="H33" s="232"/>
      <c r="I33" s="46"/>
    </row>
    <row r="34" spans="6:9">
      <c r="F34" s="231"/>
      <c r="G34" s="232"/>
      <c r="H34" s="232"/>
      <c r="I34" s="46"/>
    </row>
    <row r="35" spans="6:9">
      <c r="F35" s="231"/>
      <c r="G35" s="232"/>
      <c r="H35" s="232"/>
      <c r="I35" s="46"/>
    </row>
    <row r="36" spans="6:9">
      <c r="F36" s="231"/>
      <c r="G36" s="232"/>
      <c r="H36" s="232"/>
      <c r="I36" s="46"/>
    </row>
    <row r="37" spans="6:9">
      <c r="F37" s="231"/>
      <c r="G37" s="232"/>
      <c r="H37" s="232"/>
      <c r="I37" s="46"/>
    </row>
    <row r="38" spans="6:9">
      <c r="F38" s="231"/>
      <c r="G38" s="232"/>
      <c r="H38" s="232"/>
      <c r="I38" s="46"/>
    </row>
    <row r="39" spans="6:9">
      <c r="F39" s="231"/>
      <c r="G39" s="232"/>
      <c r="H39" s="232"/>
      <c r="I39" s="46"/>
    </row>
    <row r="40" spans="6:9">
      <c r="F40" s="231"/>
      <c r="G40" s="232"/>
      <c r="H40" s="232"/>
      <c r="I40" s="46"/>
    </row>
    <row r="41" spans="6:9">
      <c r="F41" s="231"/>
      <c r="G41" s="232"/>
      <c r="H41" s="232"/>
      <c r="I41" s="46"/>
    </row>
    <row r="42" spans="6:9">
      <c r="F42" s="231"/>
      <c r="G42" s="232"/>
      <c r="H42" s="232"/>
      <c r="I42" s="46"/>
    </row>
    <row r="43" spans="6:9">
      <c r="F43" s="231"/>
      <c r="G43" s="232"/>
      <c r="H43" s="232"/>
      <c r="I43" s="46"/>
    </row>
    <row r="44" spans="6:9">
      <c r="F44" s="231"/>
      <c r="G44" s="232"/>
      <c r="H44" s="232"/>
      <c r="I44" s="46"/>
    </row>
    <row r="45" spans="6:9">
      <c r="F45" s="231"/>
      <c r="G45" s="232"/>
      <c r="H45" s="232"/>
      <c r="I45" s="46"/>
    </row>
    <row r="46" spans="6:9">
      <c r="F46" s="231"/>
      <c r="G46" s="232"/>
      <c r="H46" s="232"/>
      <c r="I46" s="46"/>
    </row>
    <row r="47" spans="6:9">
      <c r="F47" s="231"/>
      <c r="G47" s="232"/>
      <c r="H47" s="232"/>
      <c r="I47" s="46"/>
    </row>
    <row r="48" spans="6:9">
      <c r="F48" s="231"/>
      <c r="G48" s="232"/>
      <c r="H48" s="232"/>
      <c r="I48" s="46"/>
    </row>
    <row r="49" spans="6:9">
      <c r="F49" s="231"/>
      <c r="G49" s="232"/>
      <c r="H49" s="232"/>
      <c r="I49" s="46"/>
    </row>
    <row r="50" spans="6:9">
      <c r="F50" s="231"/>
      <c r="G50" s="232"/>
      <c r="H50" s="232"/>
      <c r="I50" s="46"/>
    </row>
    <row r="51" spans="6:9">
      <c r="F51" s="231"/>
      <c r="G51" s="232"/>
      <c r="H51" s="232"/>
      <c r="I51" s="46"/>
    </row>
    <row r="52" spans="6:9">
      <c r="F52" s="231"/>
      <c r="G52" s="232"/>
      <c r="H52" s="232"/>
      <c r="I52" s="46"/>
    </row>
    <row r="53" spans="6:9">
      <c r="F53" s="231"/>
      <c r="G53" s="232"/>
      <c r="H53" s="232"/>
      <c r="I53" s="46"/>
    </row>
    <row r="54" spans="6:9">
      <c r="F54" s="231"/>
      <c r="G54" s="232"/>
      <c r="H54" s="232"/>
      <c r="I54" s="46"/>
    </row>
    <row r="55" spans="6:9">
      <c r="F55" s="231"/>
      <c r="G55" s="232"/>
      <c r="H55" s="232"/>
      <c r="I55" s="46"/>
    </row>
    <row r="56" spans="6:9">
      <c r="F56" s="231"/>
      <c r="G56" s="232"/>
      <c r="H56" s="232"/>
      <c r="I56" s="46"/>
    </row>
    <row r="57" spans="6:9">
      <c r="F57" s="231"/>
      <c r="G57" s="232"/>
      <c r="H57" s="232"/>
      <c r="I57" s="46"/>
    </row>
    <row r="58" spans="6:9">
      <c r="F58" s="231"/>
      <c r="G58" s="232"/>
      <c r="H58" s="232"/>
      <c r="I58" s="46"/>
    </row>
    <row r="59" spans="6:9">
      <c r="F59" s="231"/>
      <c r="G59" s="232"/>
      <c r="H59" s="232"/>
      <c r="I59" s="46"/>
    </row>
    <row r="60" spans="6:9">
      <c r="F60" s="231"/>
      <c r="G60" s="232"/>
      <c r="H60" s="232"/>
      <c r="I60" s="46"/>
    </row>
    <row r="61" spans="6:9">
      <c r="F61" s="231"/>
      <c r="G61" s="232"/>
      <c r="H61" s="232"/>
      <c r="I61" s="46"/>
    </row>
    <row r="62" spans="6:9">
      <c r="F62" s="231"/>
      <c r="G62" s="232"/>
      <c r="H62" s="232"/>
      <c r="I62" s="46"/>
    </row>
    <row r="63" spans="6:9">
      <c r="F63" s="231"/>
      <c r="G63" s="232"/>
      <c r="H63" s="232"/>
      <c r="I63" s="46"/>
    </row>
    <row r="64" spans="6:9">
      <c r="F64" s="231"/>
      <c r="G64" s="232"/>
      <c r="H64" s="232"/>
      <c r="I64" s="46"/>
    </row>
    <row r="65" spans="6:9">
      <c r="F65" s="231"/>
      <c r="G65" s="232"/>
      <c r="H65" s="232"/>
      <c r="I65" s="46"/>
    </row>
    <row r="66" spans="6:9">
      <c r="F66" s="231"/>
      <c r="G66" s="232"/>
      <c r="H66" s="232"/>
      <c r="I66" s="46"/>
    </row>
    <row r="67" spans="6:9">
      <c r="F67" s="231"/>
      <c r="G67" s="232"/>
      <c r="H67" s="232"/>
      <c r="I67" s="46"/>
    </row>
    <row r="68" spans="6:9">
      <c r="F68" s="231"/>
      <c r="G68" s="232"/>
      <c r="H68" s="232"/>
      <c r="I68" s="46"/>
    </row>
    <row r="69" spans="6:9">
      <c r="F69" s="231"/>
      <c r="G69" s="232"/>
      <c r="H69" s="232"/>
      <c r="I69" s="46"/>
    </row>
    <row r="70" spans="6:9">
      <c r="F70" s="231"/>
      <c r="G70" s="232"/>
      <c r="H70" s="232"/>
      <c r="I70" s="46"/>
    </row>
    <row r="71" spans="6:9">
      <c r="F71" s="231"/>
      <c r="G71" s="232"/>
      <c r="H71" s="232"/>
      <c r="I71" s="46"/>
    </row>
    <row r="72" spans="6:9">
      <c r="F72" s="231"/>
      <c r="G72" s="232"/>
      <c r="H72" s="232"/>
      <c r="I72" s="46"/>
    </row>
    <row r="73" spans="6:9">
      <c r="F73" s="231"/>
      <c r="G73" s="232"/>
      <c r="H73" s="232"/>
      <c r="I73" s="46"/>
    </row>
    <row r="74" spans="6:9">
      <c r="F74" s="231"/>
      <c r="G74" s="232"/>
      <c r="H74" s="232"/>
      <c r="I74" s="46"/>
    </row>
    <row r="75" spans="6:9">
      <c r="F75" s="231"/>
      <c r="G75" s="232"/>
      <c r="H75" s="232"/>
      <c r="I75" s="46"/>
    </row>
    <row r="76" spans="6:9">
      <c r="F76" s="231"/>
      <c r="G76" s="232"/>
      <c r="H76" s="232"/>
      <c r="I76" s="46"/>
    </row>
    <row r="77" spans="6:9">
      <c r="F77" s="231"/>
      <c r="G77" s="232"/>
      <c r="H77" s="232"/>
      <c r="I77" s="46"/>
    </row>
    <row r="78" spans="6:9">
      <c r="F78" s="231"/>
      <c r="G78" s="232"/>
      <c r="H78" s="232"/>
      <c r="I78" s="46"/>
    </row>
    <row r="79" spans="6:9">
      <c r="F79" s="231"/>
      <c r="G79" s="232"/>
      <c r="H79" s="232"/>
      <c r="I79" s="46"/>
    </row>
    <row r="80" spans="6:9">
      <c r="F80" s="231"/>
      <c r="G80" s="232"/>
      <c r="H80" s="232"/>
      <c r="I80" s="46"/>
    </row>
  </sheetData>
  <mergeCells count="4">
    <mergeCell ref="A1:B1"/>
    <mergeCell ref="A2:B2"/>
    <mergeCell ref="G2:I2"/>
    <mergeCell ref="H29:I29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25</vt:i4>
      </vt:variant>
      <vt:variant>
        <vt:lpstr>Pojmenované oblasti</vt:lpstr>
      </vt:variant>
      <vt:variant>
        <vt:i4>62</vt:i4>
      </vt:variant>
    </vt:vector>
  </HeadingPairs>
  <TitlesOfParts>
    <vt:vector size="87" baseType="lpstr">
      <vt:lpstr>Stavba</vt:lpstr>
      <vt:lpstr>SO 01 1 KL</vt:lpstr>
      <vt:lpstr>SO 01 1 Rek</vt:lpstr>
      <vt:lpstr>SO 01 1 Pol</vt:lpstr>
      <vt:lpstr>SO 01 2 KL</vt:lpstr>
      <vt:lpstr>SO 01 2 Rek</vt:lpstr>
      <vt:lpstr>SO 01 2 Pol</vt:lpstr>
      <vt:lpstr>SO 01 3 KL</vt:lpstr>
      <vt:lpstr>SO 01 3 Rek</vt:lpstr>
      <vt:lpstr>SO 01 3 Pol</vt:lpstr>
      <vt:lpstr>SO 01 4 KL</vt:lpstr>
      <vt:lpstr>SO 01 4 Rek</vt:lpstr>
      <vt:lpstr>SO 01 4 Pol</vt:lpstr>
      <vt:lpstr>SO 01 5 KL</vt:lpstr>
      <vt:lpstr>SO 01 5 Rek</vt:lpstr>
      <vt:lpstr>SO 01 5 Pol</vt:lpstr>
      <vt:lpstr>SO 01 6 KL</vt:lpstr>
      <vt:lpstr>SO 01 6 Rek</vt:lpstr>
      <vt:lpstr>SO 01 6 Pol</vt:lpstr>
      <vt:lpstr>SO 01 7 KL</vt:lpstr>
      <vt:lpstr>SO 01 7 Rek</vt:lpstr>
      <vt:lpstr>SO 01 7 Pol</vt:lpstr>
      <vt:lpstr>SO 01 8 KL</vt:lpstr>
      <vt:lpstr>SO 01 8 Rek</vt:lpstr>
      <vt:lpstr>SO 01 8 Pol</vt:lpstr>
      <vt:lpstr>Stavba!CelkemObjekty</vt:lpstr>
      <vt:lpstr>Stavba!CisloStavby</vt:lpstr>
      <vt:lpstr>Stavba!dadresa</vt:lpstr>
      <vt:lpstr>Stavba!DIČ</vt:lpstr>
      <vt:lpstr>Stavba!dmisto</vt:lpstr>
      <vt:lpstr>Stavba!dpsc</vt:lpstr>
      <vt:lpstr>Stavba!IČO</vt:lpstr>
      <vt:lpstr>Stavba!NazevObjektu</vt:lpstr>
      <vt:lpstr>Stavba!NazevStavby</vt:lpstr>
      <vt:lpstr>'SO 01 1 Pol'!Názvy_tisku</vt:lpstr>
      <vt:lpstr>'SO 01 1 Rek'!Názvy_tisku</vt:lpstr>
      <vt:lpstr>'SO 01 2 Pol'!Názvy_tisku</vt:lpstr>
      <vt:lpstr>'SO 01 2 Rek'!Názvy_tisku</vt:lpstr>
      <vt:lpstr>'SO 01 3 Pol'!Názvy_tisku</vt:lpstr>
      <vt:lpstr>'SO 01 3 Rek'!Názvy_tisku</vt:lpstr>
      <vt:lpstr>'SO 01 4 Pol'!Názvy_tisku</vt:lpstr>
      <vt:lpstr>'SO 01 4 Rek'!Názvy_tisku</vt:lpstr>
      <vt:lpstr>'SO 01 5 Pol'!Názvy_tisku</vt:lpstr>
      <vt:lpstr>'SO 01 5 Rek'!Názvy_tisku</vt:lpstr>
      <vt:lpstr>'SO 01 6 Pol'!Názvy_tisku</vt:lpstr>
      <vt:lpstr>'SO 01 6 Rek'!Názvy_tisku</vt:lpstr>
      <vt:lpstr>'SO 01 7 Pol'!Názvy_tisku</vt:lpstr>
      <vt:lpstr>'SO 01 7 Rek'!Názvy_tisku</vt:lpstr>
      <vt:lpstr>'SO 01 8 Pol'!Názvy_tisku</vt:lpstr>
      <vt:lpstr>'SO 01 8 Rek'!Názvy_tisku</vt:lpstr>
      <vt:lpstr>Stavba!Objednatel</vt:lpstr>
      <vt:lpstr>Stavba!Objekt</vt:lpstr>
      <vt:lpstr>'SO 01 1 KL'!Oblast_tisku</vt:lpstr>
      <vt:lpstr>'SO 01 1 Pol'!Oblast_tisku</vt:lpstr>
      <vt:lpstr>'SO 01 1 Rek'!Oblast_tisku</vt:lpstr>
      <vt:lpstr>'SO 01 2 KL'!Oblast_tisku</vt:lpstr>
      <vt:lpstr>'SO 01 2 Pol'!Oblast_tisku</vt:lpstr>
      <vt:lpstr>'SO 01 2 Rek'!Oblast_tisku</vt:lpstr>
      <vt:lpstr>'SO 01 3 KL'!Oblast_tisku</vt:lpstr>
      <vt:lpstr>'SO 01 3 Pol'!Oblast_tisku</vt:lpstr>
      <vt:lpstr>'SO 01 3 Rek'!Oblast_tisku</vt:lpstr>
      <vt:lpstr>'SO 01 4 KL'!Oblast_tisku</vt:lpstr>
      <vt:lpstr>'SO 01 4 Pol'!Oblast_tisku</vt:lpstr>
      <vt:lpstr>'SO 01 4 Rek'!Oblast_tisku</vt:lpstr>
      <vt:lpstr>'SO 01 5 KL'!Oblast_tisku</vt:lpstr>
      <vt:lpstr>'SO 01 5 Pol'!Oblast_tisku</vt:lpstr>
      <vt:lpstr>'SO 01 5 Rek'!Oblast_tisku</vt:lpstr>
      <vt:lpstr>'SO 01 6 KL'!Oblast_tisku</vt:lpstr>
      <vt:lpstr>'SO 01 6 Pol'!Oblast_tisku</vt:lpstr>
      <vt:lpstr>'SO 01 6 Rek'!Oblast_tisku</vt:lpstr>
      <vt:lpstr>'SO 01 7 KL'!Oblast_tisku</vt:lpstr>
      <vt:lpstr>'SO 01 7 Pol'!Oblast_tisku</vt:lpstr>
      <vt:lpstr>'SO 01 7 Rek'!Oblast_tisku</vt:lpstr>
      <vt:lpstr>'SO 01 8 KL'!Oblast_tisku</vt:lpstr>
      <vt:lpstr>'SO 01 8 Pol'!Oblast_tisku</vt:lpstr>
      <vt:lpstr>'SO 01 8 Rek'!Oblast_tisku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Stavba!SazbaDPH1</vt:lpstr>
      <vt:lpstr>Stavba!SazbaDPH2</vt:lpstr>
      <vt:lpstr>Stavba!SoucetDilu</vt:lpstr>
      <vt:lpstr>Stavba!StavbaCelkem</vt:lpstr>
      <vt:lpstr>Stavba!Zhotovitel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J.Š.</dc:creator>
  <cp:lastModifiedBy>J.Š.</cp:lastModifiedBy>
  <dcterms:created xsi:type="dcterms:W3CDTF">2022-09-08T11:03:35Z</dcterms:created>
  <dcterms:modified xsi:type="dcterms:W3CDTF">2022-09-14T17:42:51Z</dcterms:modified>
</cp:coreProperties>
</file>